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investice" sheetId="2" r:id="rId2"/>
    <sheet name="SO 02 - oprav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investice'!$C$120:$K$172</definedName>
    <definedName name="_xlnm.Print_Area" localSheetId="1">'SO 01 - investice'!$C$4:$J$76,'SO 01 - investice'!$C$82:$J$102,'SO 01 - investice'!$C$108:$K$172</definedName>
    <definedName name="_xlnm.Print_Titles" localSheetId="1">'SO 01 - investice'!$120:$120</definedName>
    <definedName name="_xlnm._FilterDatabase" localSheetId="2" hidden="1">'SO 02 - oprava'!$C$120:$K$183</definedName>
    <definedName name="_xlnm.Print_Area" localSheetId="2">'SO 02 - oprava'!$C$4:$J$76,'SO 02 - oprava'!$C$82:$J$102,'SO 02 - oprava'!$C$108:$K$183</definedName>
    <definedName name="_xlnm.Print_Titles" localSheetId="2">'SO 02 - oprava'!$120:$120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10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T164"/>
  <c r="R165"/>
  <c r="R164"/>
  <c r="P165"/>
  <c r="P164"/>
  <c r="BK165"/>
  <c r="BK164"/>
  <c r="J164"/>
  <c r="J165"/>
  <c r="BE165"/>
  <c r="J100"/>
  <c r="BI162"/>
  <c r="BH162"/>
  <c r="BG162"/>
  <c r="BF162"/>
  <c r="T162"/>
  <c r="T161"/>
  <c r="R162"/>
  <c r="R161"/>
  <c r="P162"/>
  <c r="P161"/>
  <c r="BK162"/>
  <c r="BK161"/>
  <c r="J161"/>
  <c r="J162"/>
  <c r="BE162"/>
  <c r="J99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4"/>
  <c r="F37"/>
  <c i="1" r="BD96"/>
  <c i="3" r="BH124"/>
  <c r="F36"/>
  <c i="1" r="BC96"/>
  <c i="3" r="BG124"/>
  <c r="F35"/>
  <c i="1" r="BB96"/>
  <c i="3" r="BF124"/>
  <c r="J34"/>
  <c i="1" r="AW96"/>
  <c i="3" r="F34"/>
  <c i="1" r="BA96"/>
  <c i="3" r="T124"/>
  <c r="T123"/>
  <c r="T122"/>
  <c r="T121"/>
  <c r="R124"/>
  <c r="R123"/>
  <c r="R122"/>
  <c r="R121"/>
  <c r="P124"/>
  <c r="P123"/>
  <c r="P122"/>
  <c r="P121"/>
  <c i="1" r="AU96"/>
  <c i="3" r="BK124"/>
  <c r="BK123"/>
  <c r="J123"/>
  <c r="BK122"/>
  <c r="J122"/>
  <c r="BK121"/>
  <c r="J121"/>
  <c r="J96"/>
  <c r="J30"/>
  <c i="1" r="AG96"/>
  <c i="3" r="J124"/>
  <c r="BE124"/>
  <c r="J33"/>
  <c i="1" r="AV96"/>
  <c i="3" r="F33"/>
  <c i="1" r="AZ96"/>
  <c i="3" r="J98"/>
  <c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2" r="J37"/>
  <c r="J36"/>
  <c i="1" r="AY95"/>
  <c i="2" r="J35"/>
  <c i="1" r="AX95"/>
  <c i="2"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101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100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99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<sst xmlns="http://schemas.openxmlformats.org/spreadsheetml/2006/main">
  <si>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</si>
  <si>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</si>
  <si>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</si>
  <si>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</si>
  <si>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</si>
  <si>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{986ccd7c-4080-4716-9223-62e08fa78b94}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</si>
  <si>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</si>
  <si>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</si>
  <si>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</si>
  <si>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</si>
  <si>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</si>
  <si>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</si>
  <si>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</si>
  <si>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</si>
  <si>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213338,223457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</si>
  <si>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</si>
  <si>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</si>
  <si>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Hážovický potok, Vigantice, sanace LB výtrže</t>
  </si>
  <si>
    <t>KSO:</t>
  </si>
  <si>
    <t>CC-CZ:</t>
  </si>
  <si>
    <t>Místo:</t>
  </si>
  <si>
    <t>Vigantice</t>
  </si>
  <si>
    <t>Datum:</t>
  </si>
  <si>
    <t>6. 11. 2019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</si>
  <si>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</si>
  <si>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</si>
  <si>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</si>
  <si>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</si>
  <si>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</si>
  <si>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</si>
  <si>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</si>
  <si>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</si>
  <si>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</si>
  <si>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</si>
  <si>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</si>
  <si>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</si>
  <si>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</si>
  <si>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</si>
  <si>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</si>
  <si>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</si>
  <si>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</si>
  <si>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</si>
  <si>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</si>
  <si>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</si>
  <si>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</si>
  <si>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</si>
  <si>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</si>
  <si>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</si>
  <si>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</si>
  <si>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</si>
  <si>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</si>
  <si>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</si>
  <si>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</si>
  <si>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</si>
  <si>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</si>
  <si>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</si>
  <si>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</si>
  <si>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</si>
  <si>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</si>
  <si>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</si>
  <si>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</si>
  <si>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</si>
  <si>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</si>
  <si>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</si>
  <si>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</si>
  <si>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</si>
  <si>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</si>
  <si>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</si>
  <si>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</si>
  <si>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</si>
  <si>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</si>
  <si>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</si>
  <si>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</si>
  <si>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</si>
  <si>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</si>
  <si>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</si>
  <si>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</si>
  <si>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</si>
  <si>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</si>
  <si>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</si>
  <si>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</si>
  <si>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</si>
  <si>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</si>
  <si>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</si>
  <si>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investice</t>
  </si>
  <si>
    <t>STA</t>
  </si>
  <si>
    <t>1</t>
  </si>
  <si>
    <t>{a05db6de-f68e-4d2e-9cc2-958493b0afcc}</t>
  </si>
  <si>
    <t>2</t>
  </si>
  <si>
    <t>SO 02</t>
  </si>
  <si>
    <t>oprava</t>
  </si>
  <si>
    <t>{493e8113-2db5-489e-84e5-3986d6502ab5}</t>
  </si>
  <si>
    <t>KRYCÍ LIST SOUPISU PRACÍ</t>
  </si>
  <si>
    <t>Objekt:</t>
  </si>
  <si>
    <t>SO 01 - investice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</si>
  <si>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</si>
  <si>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</si>
  <si>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</si>
  <si>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</si>
  <si>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</si>
  <si>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</si>
  <si>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</si>
  <si>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</si>
  <si>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</si>
  <si>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</si>
  <si>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</si>
  <si>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</si>
  <si>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</si>
  <si>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</si>
  <si>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</si>
  <si>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</si>
  <si>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</si>
  <si>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</si>
  <si>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</si>
  <si>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</si>
  <si>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</si>
  <si>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</si>
  <si>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</si>
  <si>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</si>
  <si>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</si>
  <si>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</si>
  <si>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</si>
  <si>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</si>
  <si>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114203104R</t>
  </si>
  <si>
    <t>Rozebrání záhozů z kameniva o hm. 500 - 1000 kg s uložením na skládku do 20 m záhozů, rovnanin a soustřeďovacích staveb provedených na sucho</t>
  </si>
  <si>
    <t>m3</t>
  </si>
  <si>
    <t>4</t>
  </si>
  <si>
    <t>1634747682</t>
  </si>
  <si>
    <t>115101201</t>
  </si>
  <si>
    <t>Čerpání vody na dopravní výšku do 10 m s uvažovaným průměrným přítokem do 500 l/min</t>
  </si>
  <si>
    <t>hod</t>
  </si>
  <si>
    <t>CS ÚRS 2019 01</t>
  </si>
  <si>
    <t>2017507236</t>
  </si>
  <si>
    <t>3</t>
  </si>
  <si>
    <t>115101301</t>
  </si>
  <si>
    <t>Pohotovost záložní čerpací soupravy pro dopravní výšku do 10 m s uvažovaným průměrným přítokem do 500 l/min</t>
  </si>
  <si>
    <t>den</t>
  </si>
  <si>
    <t>574103896</t>
  </si>
  <si>
    <t>131201102</t>
  </si>
  <si>
    <t>Hloubení nezapažených jam a zářezů s urovnáním dna do předepsaného profilu a spádu v hornině tř. 3 přes 100 do 1 000 m3</t>
  </si>
  <si>
    <t>477245912</t>
  </si>
  <si>
    <t>5</t>
  </si>
  <si>
    <t>132301201</t>
  </si>
  <si>
    <t>Hloubení zapažených i nezapažených rýh šířky přes 600 do 2 000 mm s urovnáním dna do předepsaného profilu a spádu v hornině tř. 4 do 100 m3</t>
  </si>
  <si>
    <t>CS ÚRS 2017 01</t>
  </si>
  <si>
    <t>1173536115</t>
  </si>
  <si>
    <t>6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</si>
  <si>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</si>
  <si>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</si>
  <si>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-1596299893</t>
  </si>
  <si>
    <t>VV</t>
  </si>
  <si>
    <t>26,6*0,3</t>
  </si>
  <si>
    <t>7</t>
  </si>
  <si>
    <t>182101101</t>
  </si>
  <si>
    <t xml:space="preserve">Svahování trvalých svahů do projektovaných profilů  s potřebným přemístěním výkopku při svahování v zářezech v hornině tř. 1 až 4</t>
  </si>
  <si>
    <t>m2</t>
  </si>
  <si>
    <t>1758714796</t>
  </si>
  <si>
    <t>pod rovnaninou</t>
  </si>
  <si>
    <t>15*3 + 2*5*(3+1)/2</t>
  </si>
  <si>
    <t>8</t>
  </si>
  <si>
    <t>R171103101</t>
  </si>
  <si>
    <t xml:space="preserve">Zřízení a odstranění hrázek v korytě toku z horniny tř. 1 až 4 vč. zajištění materiálu  pro odvedení průtoku při opravách s případným dotěsněním PVC fólií apod.</t>
  </si>
  <si>
    <t>726460964</t>
  </si>
  <si>
    <t xml:space="preserve">(25 + 2*3) * ((1,5+0,5)/2*1) </t>
  </si>
  <si>
    <t>Vodorovné konstrukce</t>
  </si>
  <si>
    <t>9</t>
  </si>
  <si>
    <t>451311521</t>
  </si>
  <si>
    <t>Podklad z prostého betonu pod dlažbu pro prostředí s mrazovými cykly tř. C 25/30, ve vrstvě tl. přes 100 do 150 mm</t>
  </si>
  <si>
    <t>-1411156903</t>
  </si>
  <si>
    <t>5*2,5*1</t>
  </si>
  <si>
    <t>10</t>
  </si>
  <si>
    <t>457532111</t>
  </si>
  <si>
    <t xml:space="preserve">Filtrační vrstvy jakékoliv tloušťky a sklonu  z hrubého drceného kameniva se zhutněním do 10 pojezdů/m3, frakce od 4-8 do 22-32 mm</t>
  </si>
  <si>
    <t>-1807015075</t>
  </si>
  <si>
    <t>P</t>
  </si>
  <si>
    <t>Poznámka k položce:_x000d_
fr. 16 - 32 mm</t>
  </si>
  <si>
    <t xml:space="preserve">15*3*0,2 + 2*5*(3+1)/2*0,2 </t>
  </si>
  <si>
    <t>11</t>
  </si>
  <si>
    <t>462451112</t>
  </si>
  <si>
    <t>Prolití konstrukce z kamene kamenného záhozu cementovou maltou MC-10</t>
  </si>
  <si>
    <t>CS ÚRS 2018 01</t>
  </si>
  <si>
    <t>175118214</t>
  </si>
  <si>
    <t>25*1,08</t>
  </si>
  <si>
    <t>12</t>
  </si>
  <si>
    <t>463212111</t>
  </si>
  <si>
    <t xml:space="preserve">Rovnanina z lomového kamene upraveného, tříděného  jakékoliv tloušťky rovnaniny s vyklínováním spár a dutin úlomky kamene</t>
  </si>
  <si>
    <t>-454962166</t>
  </si>
  <si>
    <t xml:space="preserve">Poznámka k položce:_x000d_
z LK o hm. 500 - 1000 kg_x000d_
</t>
  </si>
  <si>
    <t>15 * 3,206 + 2 * 5 * (3,206 + 1,209)/2</t>
  </si>
  <si>
    <t>13</t>
  </si>
  <si>
    <t>463451112</t>
  </si>
  <si>
    <t>Prolití konstrukce z kamene rovnaniny cementovou maltou MC-10</t>
  </si>
  <si>
    <t>-1181971360</t>
  </si>
  <si>
    <t>14</t>
  </si>
  <si>
    <t>465513327</t>
  </si>
  <si>
    <t xml:space="preserve">Dlažba z lomového kamene lomařsky upraveného  na cementovou maltu, s vyspárováním cementovou maltou, tl. kamene 300 mm</t>
  </si>
  <si>
    <t>458701407</t>
  </si>
  <si>
    <t>5*1*2,5</t>
  </si>
  <si>
    <t>R462511370</t>
  </si>
  <si>
    <t>Zához z lomového kamene neupraveného záhozového bez proštěrkování z terénu, hmotnosti jednotlivých kamenů přes 500 do 1000 kg</t>
  </si>
  <si>
    <t>981593503</t>
  </si>
  <si>
    <t>16</t>
  </si>
  <si>
    <t>R462519003</t>
  </si>
  <si>
    <t>Zához z lomového kamene neupraveného záhozového Příplatek k cenám za urovnání viditelných ploch záhozu z kamene, hmotnosti jednotlivých kamenů přes 500 do 1000 kg</t>
  </si>
  <si>
    <t>1831470458</t>
  </si>
  <si>
    <t>25*1</t>
  </si>
  <si>
    <t>Trubní vedení</t>
  </si>
  <si>
    <t>17</t>
  </si>
  <si>
    <t>862268111R</t>
  </si>
  <si>
    <t>Drenáže a trubky pro měřící zařízení ocelové bezešvé tl. stěny 4 mm, DN 100 mm</t>
  </si>
  <si>
    <t>m</t>
  </si>
  <si>
    <t>201606346</t>
  </si>
  <si>
    <t>7*1,1</t>
  </si>
  <si>
    <t>18</t>
  </si>
  <si>
    <t>M</t>
  </si>
  <si>
    <t>14011096</t>
  </si>
  <si>
    <t>trubka ocelová bezešvá hladká jakost 11 353 140x8,0mm</t>
  </si>
  <si>
    <t>-634301272</t>
  </si>
  <si>
    <t>OST</t>
  </si>
  <si>
    <t>Ostatní</t>
  </si>
  <si>
    <t>19</t>
  </si>
  <si>
    <t>R1</t>
  </si>
  <si>
    <t>Zařízení staveniště</t>
  </si>
  <si>
    <t>soubor</t>
  </si>
  <si>
    <t>512</t>
  </si>
  <si>
    <t>554975381</t>
  </si>
  <si>
    <t>Poznámka k položce:_x000d_
veškeré náklady spojené s vybudováním, provozem a odstraněním zařízení staveniště</t>
  </si>
  <si>
    <t>20</t>
  </si>
  <si>
    <t>R2</t>
  </si>
  <si>
    <t>Zpevnění a případné úpravy stávajícího sjezdu do koryta dle potřeb zhotovitele</t>
  </si>
  <si>
    <t>1017974891</t>
  </si>
  <si>
    <t>R3</t>
  </si>
  <si>
    <t>Odlov a záchranný transfer ryb a vodních živočichů</t>
  </si>
  <si>
    <t>308504254</t>
  </si>
  <si>
    <t>22</t>
  </si>
  <si>
    <t>R4</t>
  </si>
  <si>
    <t>Odlov a záchranný trasfer ZCHDŽ vč. splnění všech požadavků AOPK</t>
  </si>
  <si>
    <t>1634371789</t>
  </si>
  <si>
    <t>23</t>
  </si>
  <si>
    <t>R5</t>
  </si>
  <si>
    <t xml:space="preserve">Dopravní značení vč. projednání - výjezd vozidel stavby, snížení rychlosti v obou jízdních pruzích </t>
  </si>
  <si>
    <t>-1320322158</t>
  </si>
  <si>
    <t>24</t>
  </si>
  <si>
    <t>R6</t>
  </si>
  <si>
    <t>Zřízení a odstranění přehrážek proti poproudové a protiproudové migraci ryb a vod.živočichů ze sítí napnutých přes koryto vodního toku nad a pod stavbou</t>
  </si>
  <si>
    <t>ks</t>
  </si>
  <si>
    <t>-1756389320</t>
  </si>
  <si>
    <t>2/2</t>
  </si>
  <si>
    <t>25</t>
  </si>
  <si>
    <t>R8</t>
  </si>
  <si>
    <t>Uvedení zatravněných příjezdových ploch do původního stavu - urovnání a osetí vyjetých kolejí</t>
  </si>
  <si>
    <t>-403185689</t>
  </si>
  <si>
    <t>26</t>
  </si>
  <si>
    <t>R9</t>
  </si>
  <si>
    <t>Uvedení zpevněných příjezdových ploch a komunikací do původního stavu, např. vyspravení výtluků</t>
  </si>
  <si>
    <t>-1618621580</t>
  </si>
  <si>
    <t>27</t>
  </si>
  <si>
    <t>R10</t>
  </si>
  <si>
    <t>Odvoz a likvidace veškerých dalších odpadů vzniklých v rámci stavby v souladu se zákonem č. 185/2001. Sb., o odpadech vč. poplatků</t>
  </si>
  <si>
    <t>-1493786976</t>
  </si>
  <si>
    <t>28</t>
  </si>
  <si>
    <t>R11</t>
  </si>
  <si>
    <t>Vypracování dokumentace skutečného provedení stavby</t>
  </si>
  <si>
    <t>-2007514504</t>
  </si>
  <si>
    <t>29</t>
  </si>
  <si>
    <t>012303000</t>
  </si>
  <si>
    <t>Geodetické práce po výstavbě</t>
  </si>
  <si>
    <t>1024</t>
  </si>
  <si>
    <t>-1904307629</t>
  </si>
  <si>
    <t>Poznámka k položce:_x000d_
zaměření stavby pro zápis do katastru nemovitostí</t>
  </si>
  <si>
    <t>SO 02 - oprava</t>
  </si>
  <si>
    <t xml:space="preserve">    2 - Zakládání</t>
  </si>
  <si>
    <t>131201101</t>
  </si>
  <si>
    <t>Hloubení nezapažených jam a zářezů s urovnáním dna do předepsaného profilu a spádu v hornině tř. 3 do 100 m3</t>
  </si>
  <si>
    <t>-645045712</t>
  </si>
  <si>
    <t>výkop pro horizontální drenáž dle tab. kubatur + sešikmení</t>
  </si>
  <si>
    <t>22,28*1,25</t>
  </si>
  <si>
    <t>131201109</t>
  </si>
  <si>
    <t>Hloubení nezapažených jam a zářezů s urovnáním dna do předepsaného profilu a spádu Příplatek k cenám za lepivost horniny tř. 3</t>
  </si>
  <si>
    <t>-1111349986</t>
  </si>
  <si>
    <t>27,85*0,75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</si>
  <si>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</si>
  <si>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</si>
  <si>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2141349987</t>
  </si>
  <si>
    <t>zpětný násyp nad horizontální drenáží</t>
  </si>
  <si>
    <t>27,85 - 15*0,5*1,35</t>
  </si>
  <si>
    <t>zásyp výtrže viz. tabulka kubatur</t>
  </si>
  <si>
    <t>158,485</t>
  </si>
  <si>
    <t>Součet</t>
  </si>
  <si>
    <t>R1711</t>
  </si>
  <si>
    <t>Náklady spojené se získáním zeminy (nákup zeminy apod.)</t>
  </si>
  <si>
    <t>269886324</t>
  </si>
  <si>
    <t>158,485-47,877-26,6-15*0,5*1,35</t>
  </si>
  <si>
    <t>R17112</t>
  </si>
  <si>
    <t>Přemístění zeminy na staveniště</t>
  </si>
  <si>
    <t>-1737529696</t>
  </si>
  <si>
    <t>181951102</t>
  </si>
  <si>
    <t>Úprava pláně vyrovnáním výškových rozdílů v hornině tř. 1 až 4 se zhutněním</t>
  </si>
  <si>
    <t>-1539855705</t>
  </si>
  <si>
    <t>urovnání násypu za břehovou hranou</t>
  </si>
  <si>
    <t>(0,1+0,74)/2*3+(0,74+0,44)/2*4,4+0,44/2*1,6</t>
  </si>
  <si>
    <t>181301101</t>
  </si>
  <si>
    <t>Rozprostření a urovnání ornice v rovině nebo ve svahu sklonu do 1:5 při souvislé ploše do 500 m2, tl. vrstvy do 100 mm</t>
  </si>
  <si>
    <t>-1033333820</t>
  </si>
  <si>
    <t>181411121</t>
  </si>
  <si>
    <t>Založení trávníku na půdě předem připravené plochy do 1000 m2 výsevem včetně utažení lučního v rovině nebo na svahu do 1:5</t>
  </si>
  <si>
    <t>817819964</t>
  </si>
  <si>
    <t>00572472</t>
  </si>
  <si>
    <t>osivo směs travní krajinná-rovinná</t>
  </si>
  <si>
    <t>kg</t>
  </si>
  <si>
    <t>-352523238</t>
  </si>
  <si>
    <t>4,208*0,015 'Přepočtené koeficientem množství</t>
  </si>
  <si>
    <t>182201101</t>
  </si>
  <si>
    <t>Svahování trvalých svahů do projektovaných profilů s potřebným přemístěním výkopku při svahování násypů v jakékoliv hornině</t>
  </si>
  <si>
    <t>1307998628</t>
  </si>
  <si>
    <t>15*10,098-5*1*2,465</t>
  </si>
  <si>
    <t>182301121</t>
  </si>
  <si>
    <t>Rozprostření a urovnání ornice ve svahu sklonu přes 1:5 při souvislé ploše do 500 m2, tl. vrstvy do 100 mm</t>
  </si>
  <si>
    <t>-605529753</t>
  </si>
  <si>
    <t>139,145-5*2,5</t>
  </si>
  <si>
    <t>181411122</t>
  </si>
  <si>
    <t>Založení trávníku na půdě předem připravené plochy do 1000 m2 výsevem včetně utažení lučního na svahu přes 1:5 do 1:2</t>
  </si>
  <si>
    <t>-922425080</t>
  </si>
  <si>
    <t>005724740</t>
  </si>
  <si>
    <t>osivo směs travní krajinná - svahová</t>
  </si>
  <si>
    <t>-1738352238</t>
  </si>
  <si>
    <t>139,145*0,015 'Přepočtené koeficientem množství</t>
  </si>
  <si>
    <t>R1823</t>
  </si>
  <si>
    <t>Náklady spojené se získáním ornice (nákup apod.)</t>
  </si>
  <si>
    <t>-896753330</t>
  </si>
  <si>
    <t>4,208+126,645</t>
  </si>
  <si>
    <t>R18232</t>
  </si>
  <si>
    <t>Přemístění ornice na staveniště</t>
  </si>
  <si>
    <t>-1935670430</t>
  </si>
  <si>
    <t>183151154</t>
  </si>
  <si>
    <t>Hloubení jam pro výsadbu dřevin strojně ve svahu přes 1:2 do 1:1, objem přes 0,50 do 0,70 m3</t>
  </si>
  <si>
    <t>kus</t>
  </si>
  <si>
    <t>-14476494</t>
  </si>
  <si>
    <t>184102136</t>
  </si>
  <si>
    <t xml:space="preserve">Výsadba dřeviny s balem do předem vyhloubené jamky se zalitím  na svahu přes 1:2 do 1:1, při průměru balu přes 600 do 800 mm</t>
  </si>
  <si>
    <t>1841786206</t>
  </si>
  <si>
    <t>02650461R</t>
  </si>
  <si>
    <t>Dub letní /Quercus robur/ 150-200cm</t>
  </si>
  <si>
    <t>1853245527</t>
  </si>
  <si>
    <t>02650300R</t>
  </si>
  <si>
    <t>Javor mléč /Acer platanoides/ 20-50cm</t>
  </si>
  <si>
    <t>50803043</t>
  </si>
  <si>
    <t>184215113</t>
  </si>
  <si>
    <t>Ukotvení dřeviny kůly jedním kůlem, délky přes 2 do 3 m</t>
  </si>
  <si>
    <t>332378999</t>
  </si>
  <si>
    <t>60591255</t>
  </si>
  <si>
    <t>kůl vyvazovací dřevěný impregnovaný D 8cm dl 2,5m</t>
  </si>
  <si>
    <t>-1158268939</t>
  </si>
  <si>
    <t>Zakládání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</si>
  <si>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</si>
  <si>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</si>
  <si>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1918259167</t>
  </si>
  <si>
    <t>5*4,8</t>
  </si>
  <si>
    <t>-72418216</t>
  </si>
  <si>
    <t xml:space="preserve">15* 4,5 * 0,5 </t>
  </si>
  <si>
    <t>457971112</t>
  </si>
  <si>
    <t xml:space="preserve">Zřízení vrstvy z geotextilie s přesahem  bez připevnění k podkladu, s potřebným dočasným zatěžováním včetně zakotvení okraje o sklonu do 10°, šířky geotextilie přes 3 do 7,5 m</t>
  </si>
  <si>
    <t>284124415</t>
  </si>
  <si>
    <t>15*4,5</t>
  </si>
  <si>
    <t>69311104</t>
  </si>
  <si>
    <t>geotextilie netkaná separační, filtrační, ochranná s převahou recyklovaných PES vláken 500g/m3</t>
  </si>
  <si>
    <t>1780730315</t>
  </si>
  <si>
    <t>217122952</t>
  </si>
  <si>
    <t>596189403</t>
  </si>
  <si>
    <t>-2116454765</t>
  </si>
  <si>
    <t>-152455221</t>
  </si>
  <si>
    <t>30</t>
  </si>
  <si>
    <t>-737257198</t>
  </si>
  <si>
    <t>31</t>
  </si>
  <si>
    <t>2129034961</t>
  </si>
  <si>
    <t>32</t>
  </si>
  <si>
    <t>R7</t>
  </si>
  <si>
    <t>Zřízení zpevněné plochy z bet. silničních panelů pro ochranu vodovodu a její rozebrání po dokončení stavby</t>
  </si>
  <si>
    <t>-2087906035</t>
  </si>
  <si>
    <t>33*3</t>
  </si>
  <si>
    <t>33</t>
  </si>
  <si>
    <t>-187299733</t>
  </si>
  <si>
    <t>34</t>
  </si>
  <si>
    <t>916278803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</si>
</sst>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213338,223457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Hážovický potok, Vigantice, sanace LB výtrže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Vigantice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6. 11. 2019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>PM - Ing. Šefčíková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ROUND(SUM(AG95:AG96),2)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ROUND(SUM(AS95:AS96),2)</f>
        <v>0</v>
      </c>
      <c r="AT94" s="108">
        <f>ROUND(SUM(AV94:AW94),2)</f>
        <v>0</v>
      </c>
      <c r="AU94" s="109">
        <f>ROUND(SUM(AU95:AU96),5)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ROUND(SUM(AZ95:AZ96),2)</f>
        <v>0</v>
      </c>
      <c r="BA94" s="108">
        <f>ROUND(SUM(BA95:BA96),2)</f>
        <v>0</v>
      </c>
      <c r="BB94" s="108">
        <f>ROUND(SUM(BB95:BB96),2)</f>
        <v>0</v>
      </c>
      <c r="BC94" s="108">
        <f>ROUND(SUM(BC95:BC96),2)</f>
        <v>0</v>
      </c>
      <c r="BD94" s="110">
        <f>ROUND(SUM(BD95:BD96),2)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6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01 - investice'!J30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'SO 01 - investice'!P121</f>
        <v>0</v>
      </c>
      <c r="AV95" s="122">
        <f>'SO 01 - investice'!J33</f>
        <v>0</v>
      </c>
      <c r="AW95" s="122">
        <f>'SO 01 - investice'!J34</f>
        <v>0</v>
      </c>
      <c r="AX95" s="122">
        <f>'SO 01 - investice'!J35</f>
        <v>0</v>
      </c>
      <c r="AY95" s="122">
        <f>'SO 01 - investice'!J36</f>
        <v>0</v>
      </c>
      <c r="AZ95" s="122">
        <f>'SO 01 - investice'!F33</f>
        <v>0</v>
      </c>
      <c r="BA95" s="122">
        <f>'SO 01 - investice'!F34</f>
        <v>0</v>
      </c>
      <c r="BB95" s="122">
        <f>'SO 01 - investice'!F35</f>
        <v>0</v>
      </c>
      <c r="BC95" s="122">
        <f>'SO 01 - investice'!F36</f>
        <v>0</v>
      </c>
      <c r="BD95" s="124">
        <f>'SO 01 - investice'!F37</f>
        <v>0</v>
      </c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6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02 - oprava'!J30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6">
        <v>0</v>
      </c>
      <c r="AT96" s="127">
        <f>ROUND(SUM(AV96:AW96),2)</f>
        <v>0</v>
      </c>
      <c r="AU96" s="128">
        <f>'SO 02 - oprava'!P121</f>
        <v>0</v>
      </c>
      <c r="AV96" s="127">
        <f>'SO 02 - oprava'!J33</f>
        <v>0</v>
      </c>
      <c r="AW96" s="127">
        <f>'SO 02 - oprava'!J34</f>
        <v>0</v>
      </c>
      <c r="AX96" s="127">
        <f>'SO 02 - oprava'!J35</f>
        <v>0</v>
      </c>
      <c r="AY96" s="127">
        <f>'SO 02 - oprava'!J36</f>
        <v>0</v>
      </c>
      <c r="AZ96" s="127">
        <f>'SO 02 - oprava'!F33</f>
        <v>0</v>
      </c>
      <c r="BA96" s="127">
        <f>'SO 02 - oprava'!F34</f>
        <v>0</v>
      </c>
      <c r="BB96" s="127">
        <f>'SO 02 - oprava'!F35</f>
        <v>0</v>
      </c>
      <c r="BC96" s="127">
        <f>'SO 02 - oprava'!F36</f>
        <v>0</v>
      </c>
      <c r="BD96" s="129">
        <f>'SO 02 - oprava'!F37</f>
        <v>0</v>
      </c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1" customFormat="1" ht="30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</row>
    <row r="98" s="1" customFormat="1" ht="6.96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42"/>
    </row>
  </sheetData>
  <sheetProtection sheet="1" formatColumns="0" formatRows="0" objects="1" scenarios="1" spinCount="100000" saltValue="Upz98fsPSG9u22UojLF53sHZpSw63G/eC/ruq9bY0q9TCllelZQFR5d9kSqByKhaNm5n9+pXlAp06K6AqXGivA==" hashValue="9ouTCSDn45bbS9ydNv4l1VbXHzR4nKIvZCu2BiYiH0PiJ3+aN94uR9ZVS/1ksrhdUyd/V8bIL4AREX08t/Ksm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SO 01 - investice'!C2" display="/"/>
    <hyperlink ref="A96" location="'SO 02 - oprav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Hážovický potok, Vigantice, sanace LB výtrže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94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6. 11. 2019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ROUND(J121,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ROUND((SUM(BE121:BE172)),  2)</f>
        <v>0</v>
      </c>
      <c r="I33" s="153">
        <v>0.20999999999999999</v>
      </c>
      <c r="J33" s="152">
        <f>ROUND(((SUM(BE121:BE172))*I33),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ROUND((SUM(BF121:BF172)),  2)</f>
        <v>0</v>
      </c>
      <c r="I34" s="153">
        <v>0.14999999999999999</v>
      </c>
      <c r="J34" s="152">
        <f>ROUND(((SUM(BF121:BF172))*I34),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ROUND((SUM(BG121:BG172)),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ROUND((SUM(BH121:BH172)),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ROUND((SUM(BI121:BI172)),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Hážovický potok, Vigantice, sanace LB výtrže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01 - investice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Vigantice</v>
      </c>
      <c r="G89" s="38"/>
      <c r="H89" s="38"/>
      <c r="I89" s="141" t="s">
        <v>22</v>
      </c>
      <c r="J89" s="73" t="str">
        <f>IF(J12="","",J12)</f>
        <v>6. 11. 2019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J121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100</v>
      </c>
      <c r="E97" s="185"/>
      <c r="F97" s="185"/>
      <c r="G97" s="185"/>
      <c r="H97" s="185"/>
      <c r="I97" s="186"/>
      <c r="J97" s="187">
        <f>J122</f>
        <v>0</v>
      </c>
      <c r="K97" s="183"/>
      <c r="L97" s="188"/>
    </row>
    <row r="98" s="9" customFormat="1" ht="19.92" customHeight="1"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J123</f>
        <v>0</v>
      </c>
      <c r="K98" s="190"/>
      <c r="L98" s="195"/>
    </row>
    <row r="99" s="9" customFormat="1" ht="19.92" customHeight="1">
      <c r="B99" s="189"/>
      <c r="C99" s="190"/>
      <c r="D99" s="191" t="s">
        <v>102</v>
      </c>
      <c r="E99" s="192"/>
      <c r="F99" s="192"/>
      <c r="G99" s="192"/>
      <c r="H99" s="192"/>
      <c r="I99" s="193"/>
      <c r="J99" s="194">
        <f>J136</f>
        <v>0</v>
      </c>
      <c r="K99" s="190"/>
      <c r="L99" s="195"/>
    </row>
    <row r="100" s="9" customFormat="1" ht="19.92" customHeight="1">
      <c r="B100" s="189"/>
      <c r="C100" s="190"/>
      <c r="D100" s="191" t="s">
        <v>103</v>
      </c>
      <c r="E100" s="192"/>
      <c r="F100" s="192"/>
      <c r="G100" s="192"/>
      <c r="H100" s="192"/>
      <c r="I100" s="193"/>
      <c r="J100" s="194">
        <f>J154</f>
        <v>0</v>
      </c>
      <c r="K100" s="190"/>
      <c r="L100" s="195"/>
    </row>
    <row r="101" s="8" customFormat="1" ht="24.96" customHeight="1">
      <c r="B101" s="182"/>
      <c r="C101" s="183"/>
      <c r="D101" s="184" t="s">
        <v>104</v>
      </c>
      <c r="E101" s="185"/>
      <c r="F101" s="185"/>
      <c r="G101" s="185"/>
      <c r="H101" s="185"/>
      <c r="I101" s="186"/>
      <c r="J101" s="187">
        <f>J158</f>
        <v>0</v>
      </c>
      <c r="K101" s="183"/>
      <c r="L101" s="188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3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72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75"/>
      <c r="J107" s="63"/>
      <c r="K107" s="63"/>
      <c r="L107" s="42"/>
    </row>
    <row r="108" s="1" customFormat="1" ht="24.96" customHeight="1">
      <c r="B108" s="37"/>
      <c r="C108" s="22" t="s">
        <v>105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176" t="str">
        <f>E7</f>
        <v>Hážovický potok, Vigantice, sanace LB výtrže</v>
      </c>
      <c r="F111" s="31"/>
      <c r="G111" s="31"/>
      <c r="H111" s="31"/>
      <c r="I111" s="138"/>
      <c r="J111" s="38"/>
      <c r="K111" s="38"/>
      <c r="L111" s="42"/>
    </row>
    <row r="112" s="1" customFormat="1" ht="12" customHeight="1">
      <c r="B112" s="37"/>
      <c r="C112" s="31" t="s">
        <v>93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E9</f>
        <v>SO 01 - investice</v>
      </c>
      <c r="F113" s="38"/>
      <c r="G113" s="38"/>
      <c r="H113" s="38"/>
      <c r="I113" s="13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2" customHeight="1">
      <c r="B115" s="37"/>
      <c r="C115" s="31" t="s">
        <v>20</v>
      </c>
      <c r="D115" s="38"/>
      <c r="E115" s="38"/>
      <c r="F115" s="26" t="str">
        <f>F12</f>
        <v>Vigantice</v>
      </c>
      <c r="G115" s="38"/>
      <c r="H115" s="38"/>
      <c r="I115" s="141" t="s">
        <v>22</v>
      </c>
      <c r="J115" s="73" t="str">
        <f>IF(J12="","",J12)</f>
        <v>6. 11. 2019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5.15" customHeight="1">
      <c r="B117" s="37"/>
      <c r="C117" s="31" t="s">
        <v>24</v>
      </c>
      <c r="D117" s="38"/>
      <c r="E117" s="38"/>
      <c r="F117" s="26" t="str">
        <f>E15</f>
        <v>Povodí Moravy, s.p.</v>
      </c>
      <c r="G117" s="38"/>
      <c r="H117" s="38"/>
      <c r="I117" s="141" t="s">
        <v>32</v>
      </c>
      <c r="J117" s="35" t="str">
        <f>E21</f>
        <v>PM - Ing. Šefčíková</v>
      </c>
      <c r="K117" s="38"/>
      <c r="L117" s="42"/>
    </row>
    <row r="118" s="1" customFormat="1" ht="15.15" customHeight="1">
      <c r="B118" s="37"/>
      <c r="C118" s="31" t="s">
        <v>30</v>
      </c>
      <c r="D118" s="38"/>
      <c r="E118" s="38"/>
      <c r="F118" s="26" t="str">
        <f>IF(E18="","",E18)</f>
        <v>Vyplň údaj</v>
      </c>
      <c r="G118" s="38"/>
      <c r="H118" s="38"/>
      <c r="I118" s="141" t="s">
        <v>35</v>
      </c>
      <c r="J118" s="35" t="str">
        <f>E24</f>
        <v xml:space="preserve"> 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0" customFormat="1" ht="29.28" customHeight="1">
      <c r="B120" s="196"/>
      <c r="C120" s="197" t="s">
        <v>106</v>
      </c>
      <c r="D120" s="198" t="s">
        <v>63</v>
      </c>
      <c r="E120" s="198" t="s">
        <v>59</v>
      </c>
      <c r="F120" s="198" t="s">
        <v>60</v>
      </c>
      <c r="G120" s="198" t="s">
        <v>107</v>
      </c>
      <c r="H120" s="198" t="s">
        <v>108</v>
      </c>
      <c r="I120" s="199" t="s">
        <v>109</v>
      </c>
      <c r="J120" s="200" t="s">
        <v>97</v>
      </c>
      <c r="K120" s="201" t="s">
        <v>110</v>
      </c>
      <c r="L120" s="202"/>
      <c r="M120" s="94" t="s">
        <v>1</v>
      </c>
      <c r="N120" s="95" t="s">
        <v>42</v>
      </c>
      <c r="O120" s="95" t="s">
        <v>111</v>
      </c>
      <c r="P120" s="95" t="s">
        <v>112</v>
      </c>
      <c r="Q120" s="95" t="s">
        <v>113</v>
      </c>
      <c r="R120" s="95" t="s">
        <v>114</v>
      </c>
      <c r="S120" s="95" t="s">
        <v>115</v>
      </c>
      <c r="T120" s="96" t="s">
        <v>116</v>
      </c>
    </row>
    <row r="121" s="1" customFormat="1" ht="22.8" customHeight="1">
      <c r="B121" s="37"/>
      <c r="C121" s="101" t="s">
        <v>117</v>
      </c>
      <c r="D121" s="38"/>
      <c r="E121" s="38"/>
      <c r="F121" s="38"/>
      <c r="G121" s="38"/>
      <c r="H121" s="38"/>
      <c r="I121" s="138"/>
      <c r="J121" s="203">
        <f>BK121</f>
        <v>0</v>
      </c>
      <c r="K121" s="38"/>
      <c r="L121" s="42"/>
      <c r="M121" s="97"/>
      <c r="N121" s="98"/>
      <c r="O121" s="98"/>
      <c r="P121" s="204">
        <f>P122+P158</f>
        <v>0</v>
      </c>
      <c r="Q121" s="98"/>
      <c r="R121" s="204">
        <f>R122+R158</f>
        <v>479.51326505000003</v>
      </c>
      <c r="S121" s="98"/>
      <c r="T121" s="205">
        <f>T122+T158</f>
        <v>0</v>
      </c>
      <c r="AT121" s="16" t="s">
        <v>77</v>
      </c>
      <c r="AU121" s="16" t="s">
        <v>99</v>
      </c>
      <c r="BK121" s="206">
        <f>BK122+BK158</f>
        <v>0</v>
      </c>
    </row>
    <row r="122" s="11" customFormat="1" ht="25.92" customHeight="1">
      <c r="B122" s="207"/>
      <c r="C122" s="208"/>
      <c r="D122" s="209" t="s">
        <v>77</v>
      </c>
      <c r="E122" s="210" t="s">
        <v>118</v>
      </c>
      <c r="F122" s="210" t="s">
        <v>119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P123+P136+P154</f>
        <v>0</v>
      </c>
      <c r="Q122" s="215"/>
      <c r="R122" s="216">
        <f>R123+R136+R154</f>
        <v>479.51326505000003</v>
      </c>
      <c r="S122" s="215"/>
      <c r="T122" s="217">
        <f>T123+T136+T154</f>
        <v>0</v>
      </c>
      <c r="AR122" s="218" t="s">
        <v>86</v>
      </c>
      <c r="AT122" s="219" t="s">
        <v>77</v>
      </c>
      <c r="AU122" s="219" t="s">
        <v>78</v>
      </c>
      <c r="AY122" s="218" t="s">
        <v>120</v>
      </c>
      <c r="BK122" s="220">
        <f>BK123+BK136+BK154</f>
        <v>0</v>
      </c>
    </row>
    <row r="123" s="11" customFormat="1" ht="22.8" customHeight="1">
      <c r="B123" s="207"/>
      <c r="C123" s="208"/>
      <c r="D123" s="209" t="s">
        <v>77</v>
      </c>
      <c r="E123" s="221" t="s">
        <v>86</v>
      </c>
      <c r="F123" s="221" t="s">
        <v>121</v>
      </c>
      <c r="G123" s="208"/>
      <c r="H123" s="208"/>
      <c r="I123" s="211"/>
      <c r="J123" s="222">
        <f>BK123</f>
        <v>0</v>
      </c>
      <c r="K123" s="208"/>
      <c r="L123" s="213"/>
      <c r="M123" s="214"/>
      <c r="N123" s="215"/>
      <c r="O123" s="215"/>
      <c r="P123" s="216">
        <f>SUM(P124:P135)</f>
        <v>0</v>
      </c>
      <c r="Q123" s="215"/>
      <c r="R123" s="216">
        <f>SUM(R124:R135)</f>
        <v>0</v>
      </c>
      <c r="S123" s="215"/>
      <c r="T123" s="217">
        <f>SUM(T124:T135)</f>
        <v>0</v>
      </c>
      <c r="AR123" s="218" t="s">
        <v>86</v>
      </c>
      <c r="AT123" s="219" t="s">
        <v>77</v>
      </c>
      <c r="AU123" s="219" t="s">
        <v>86</v>
      </c>
      <c r="AY123" s="218" t="s">
        <v>120</v>
      </c>
      <c r="BK123" s="220">
        <f>SUM(BK124:BK135)</f>
        <v>0</v>
      </c>
    </row>
    <row r="124" s="1" customFormat="1" ht="36" customHeight="1">
      <c r="B124" s="37"/>
      <c r="C124" s="223" t="s">
        <v>86</v>
      </c>
      <c r="D124" s="223" t="s">
        <v>122</v>
      </c>
      <c r="E124" s="224" t="s">
        <v>123</v>
      </c>
      <c r="F124" s="225" t="s">
        <v>124</v>
      </c>
      <c r="G124" s="226" t="s">
        <v>125</v>
      </c>
      <c r="H124" s="227">
        <v>80</v>
      </c>
      <c r="I124" s="228"/>
      <c r="J124" s="229">
        <f>ROUND(I124*H124,2)</f>
        <v>0</v>
      </c>
      <c r="K124" s="225" t="s">
        <v>1</v>
      </c>
      <c r="L124" s="42"/>
      <c r="M124" s="230" t="s">
        <v>1</v>
      </c>
      <c r="N124" s="231" t="s">
        <v>43</v>
      </c>
      <c r="O124" s="85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AR124" s="234" t="s">
        <v>126</v>
      </c>
      <c r="AT124" s="234" t="s">
        <v>122</v>
      </c>
      <c r="AU124" s="234" t="s">
        <v>88</v>
      </c>
      <c r="AY124" s="16" t="s">
        <v>120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6" t="s">
        <v>86</v>
      </c>
      <c r="BK124" s="235">
        <f>ROUND(I124*H124,2)</f>
        <v>0</v>
      </c>
      <c r="BL124" s="16" t="s">
        <v>126</v>
      </c>
      <c r="BM124" s="234" t="s">
        <v>127</v>
      </c>
    </row>
    <row r="125" s="1" customFormat="1" ht="24" customHeight="1">
      <c r="B125" s="37"/>
      <c r="C125" s="223" t="s">
        <v>88</v>
      </c>
      <c r="D125" s="223" t="s">
        <v>122</v>
      </c>
      <c r="E125" s="224" t="s">
        <v>128</v>
      </c>
      <c r="F125" s="225" t="s">
        <v>129</v>
      </c>
      <c r="G125" s="226" t="s">
        <v>130</v>
      </c>
      <c r="H125" s="227">
        <v>120</v>
      </c>
      <c r="I125" s="228"/>
      <c r="J125" s="229">
        <f>ROUND(I125*H125,2)</f>
        <v>0</v>
      </c>
      <c r="K125" s="225" t="s">
        <v>131</v>
      </c>
      <c r="L125" s="42"/>
      <c r="M125" s="230" t="s">
        <v>1</v>
      </c>
      <c r="N125" s="231" t="s">
        <v>43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126</v>
      </c>
      <c r="AT125" s="234" t="s">
        <v>122</v>
      </c>
      <c r="AU125" s="234" t="s">
        <v>88</v>
      </c>
      <c r="AY125" s="16" t="s">
        <v>120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86</v>
      </c>
      <c r="BK125" s="235">
        <f>ROUND(I125*H125,2)</f>
        <v>0</v>
      </c>
      <c r="BL125" s="16" t="s">
        <v>126</v>
      </c>
      <c r="BM125" s="234" t="s">
        <v>132</v>
      </c>
    </row>
    <row r="126" s="1" customFormat="1" ht="36" customHeight="1">
      <c r="B126" s="37"/>
      <c r="C126" s="223" t="s">
        <v>133</v>
      </c>
      <c r="D126" s="223" t="s">
        <v>122</v>
      </c>
      <c r="E126" s="224" t="s">
        <v>134</v>
      </c>
      <c r="F126" s="225" t="s">
        <v>135</v>
      </c>
      <c r="G126" s="226" t="s">
        <v>136</v>
      </c>
      <c r="H126" s="227">
        <v>15</v>
      </c>
      <c r="I126" s="228"/>
      <c r="J126" s="229">
        <f>ROUND(I126*H126,2)</f>
        <v>0</v>
      </c>
      <c r="K126" s="225" t="s">
        <v>131</v>
      </c>
      <c r="L126" s="42"/>
      <c r="M126" s="230" t="s">
        <v>1</v>
      </c>
      <c r="N126" s="231" t="s">
        <v>43</v>
      </c>
      <c r="O126" s="85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AR126" s="234" t="s">
        <v>126</v>
      </c>
      <c r="AT126" s="234" t="s">
        <v>122</v>
      </c>
      <c r="AU126" s="234" t="s">
        <v>88</v>
      </c>
      <c r="AY126" s="16" t="s">
        <v>120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6" t="s">
        <v>86</v>
      </c>
      <c r="BK126" s="235">
        <f>ROUND(I126*H126,2)</f>
        <v>0</v>
      </c>
      <c r="BL126" s="16" t="s">
        <v>126</v>
      </c>
      <c r="BM126" s="234" t="s">
        <v>137</v>
      </c>
    </row>
    <row r="127" s="1" customFormat="1" ht="36" customHeight="1">
      <c r="B127" s="37"/>
      <c r="C127" s="223" t="s">
        <v>126</v>
      </c>
      <c r="D127" s="223" t="s">
        <v>122</v>
      </c>
      <c r="E127" s="224" t="s">
        <v>138</v>
      </c>
      <c r="F127" s="225" t="s">
        <v>139</v>
      </c>
      <c r="G127" s="226" t="s">
        <v>125</v>
      </c>
      <c r="H127" s="227">
        <v>47.877000000000002</v>
      </c>
      <c r="I127" s="228"/>
      <c r="J127" s="229">
        <f>ROUND(I127*H127,2)</f>
        <v>0</v>
      </c>
      <c r="K127" s="225" t="s">
        <v>131</v>
      </c>
      <c r="L127" s="42"/>
      <c r="M127" s="230" t="s">
        <v>1</v>
      </c>
      <c r="N127" s="231" t="s">
        <v>43</v>
      </c>
      <c r="O127" s="85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126</v>
      </c>
      <c r="AT127" s="234" t="s">
        <v>122</v>
      </c>
      <c r="AU127" s="234" t="s">
        <v>88</v>
      </c>
      <c r="AY127" s="16" t="s">
        <v>120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6" t="s">
        <v>86</v>
      </c>
      <c r="BK127" s="235">
        <f>ROUND(I127*H127,2)</f>
        <v>0</v>
      </c>
      <c r="BL127" s="16" t="s">
        <v>126</v>
      </c>
      <c r="BM127" s="234" t="s">
        <v>140</v>
      </c>
    </row>
    <row r="128" s="1" customFormat="1" ht="36" customHeight="1">
      <c r="B128" s="37"/>
      <c r="C128" s="223" t="s">
        <v>141</v>
      </c>
      <c r="D128" s="223" t="s">
        <v>122</v>
      </c>
      <c r="E128" s="224" t="s">
        <v>142</v>
      </c>
      <c r="F128" s="225" t="s">
        <v>143</v>
      </c>
      <c r="G128" s="226" t="s">
        <v>125</v>
      </c>
      <c r="H128" s="227">
        <v>26.600000000000001</v>
      </c>
      <c r="I128" s="228"/>
      <c r="J128" s="229">
        <f>ROUND(I128*H128,2)</f>
        <v>0</v>
      </c>
      <c r="K128" s="225" t="s">
        <v>144</v>
      </c>
      <c r="L128" s="42"/>
      <c r="M128" s="230" t="s">
        <v>1</v>
      </c>
      <c r="N128" s="231" t="s">
        <v>43</v>
      </c>
      <c r="O128" s="85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AR128" s="234" t="s">
        <v>126</v>
      </c>
      <c r="AT128" s="234" t="s">
        <v>122</v>
      </c>
      <c r="AU128" s="234" t="s">
        <v>88</v>
      </c>
      <c r="AY128" s="16" t="s">
        <v>120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6" t="s">
        <v>86</v>
      </c>
      <c r="BK128" s="235">
        <f>ROUND(I128*H128,2)</f>
        <v>0</v>
      </c>
      <c r="BL128" s="16" t="s">
        <v>126</v>
      </c>
      <c r="BM128" s="234" t="s">
        <v>145</v>
      </c>
    </row>
    <row r="129" s="1" customFormat="1" ht="48" customHeight="1">
      <c r="B129" s="37"/>
      <c r="C129" s="223" t="s">
        <v>146</v>
      </c>
      <c r="D129" s="223" t="s">
        <v>122</v>
      </c>
      <c r="E129" s="224" t="s">
        <v>147</v>
      </c>
      <c r="F129" s="225" t="s">
        <v>148</v>
      </c>
      <c r="G129" s="226" t="s">
        <v>125</v>
      </c>
      <c r="H129" s="227">
        <v>7.9800000000000004</v>
      </c>
      <c r="I129" s="228"/>
      <c r="J129" s="229">
        <f>ROUND(I129*H129,2)</f>
        <v>0</v>
      </c>
      <c r="K129" s="225" t="s">
        <v>144</v>
      </c>
      <c r="L129" s="42"/>
      <c r="M129" s="230" t="s">
        <v>1</v>
      </c>
      <c r="N129" s="231" t="s">
        <v>43</v>
      </c>
      <c r="O129" s="85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AR129" s="234" t="s">
        <v>126</v>
      </c>
      <c r="AT129" s="234" t="s">
        <v>122</v>
      </c>
      <c r="AU129" s="234" t="s">
        <v>88</v>
      </c>
      <c r="AY129" s="16" t="s">
        <v>120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86</v>
      </c>
      <c r="BK129" s="235">
        <f>ROUND(I129*H129,2)</f>
        <v>0</v>
      </c>
      <c r="BL129" s="16" t="s">
        <v>126</v>
      </c>
      <c r="BM129" s="234" t="s">
        <v>149</v>
      </c>
    </row>
    <row r="130" s="12" customFormat="1">
      <c r="B130" s="236"/>
      <c r="C130" s="237"/>
      <c r="D130" s="238" t="s">
        <v>150</v>
      </c>
      <c r="E130" s="239" t="s">
        <v>1</v>
      </c>
      <c r="F130" s="240" t="s">
        <v>151</v>
      </c>
      <c r="G130" s="237"/>
      <c r="H130" s="241">
        <v>7.9800000000000004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150</v>
      </c>
      <c r="AU130" s="247" t="s">
        <v>88</v>
      </c>
      <c r="AV130" s="12" t="s">
        <v>88</v>
      </c>
      <c r="AW130" s="12" t="s">
        <v>34</v>
      </c>
      <c r="AX130" s="12" t="s">
        <v>86</v>
      </c>
      <c r="AY130" s="247" t="s">
        <v>120</v>
      </c>
    </row>
    <row r="131" s="1" customFormat="1" ht="36" customHeight="1">
      <c r="B131" s="37"/>
      <c r="C131" s="223" t="s">
        <v>152</v>
      </c>
      <c r="D131" s="223" t="s">
        <v>122</v>
      </c>
      <c r="E131" s="224" t="s">
        <v>153</v>
      </c>
      <c r="F131" s="225" t="s">
        <v>154</v>
      </c>
      <c r="G131" s="226" t="s">
        <v>155</v>
      </c>
      <c r="H131" s="227">
        <v>65</v>
      </c>
      <c r="I131" s="228"/>
      <c r="J131" s="229">
        <f>ROUND(I131*H131,2)</f>
        <v>0</v>
      </c>
      <c r="K131" s="225" t="s">
        <v>131</v>
      </c>
      <c r="L131" s="42"/>
      <c r="M131" s="230" t="s">
        <v>1</v>
      </c>
      <c r="N131" s="231" t="s">
        <v>43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126</v>
      </c>
      <c r="AT131" s="234" t="s">
        <v>122</v>
      </c>
      <c r="AU131" s="234" t="s">
        <v>88</v>
      </c>
      <c r="AY131" s="16" t="s">
        <v>120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86</v>
      </c>
      <c r="BK131" s="235">
        <f>ROUND(I131*H131,2)</f>
        <v>0</v>
      </c>
      <c r="BL131" s="16" t="s">
        <v>126</v>
      </c>
      <c r="BM131" s="234" t="s">
        <v>156</v>
      </c>
    </row>
    <row r="132" s="13" customFormat="1">
      <c r="B132" s="248"/>
      <c r="C132" s="249"/>
      <c r="D132" s="238" t="s">
        <v>150</v>
      </c>
      <c r="E132" s="250" t="s">
        <v>1</v>
      </c>
      <c r="F132" s="251" t="s">
        <v>157</v>
      </c>
      <c r="G132" s="249"/>
      <c r="H132" s="250" t="s">
        <v>1</v>
      </c>
      <c r="I132" s="252"/>
      <c r="J132" s="249"/>
      <c r="K132" s="249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150</v>
      </c>
      <c r="AU132" s="257" t="s">
        <v>88</v>
      </c>
      <c r="AV132" s="13" t="s">
        <v>86</v>
      </c>
      <c r="AW132" s="13" t="s">
        <v>34</v>
      </c>
      <c r="AX132" s="13" t="s">
        <v>78</v>
      </c>
      <c r="AY132" s="257" t="s">
        <v>120</v>
      </c>
    </row>
    <row r="133" s="12" customFormat="1">
      <c r="B133" s="236"/>
      <c r="C133" s="237"/>
      <c r="D133" s="238" t="s">
        <v>150</v>
      </c>
      <c r="E133" s="239" t="s">
        <v>1</v>
      </c>
      <c r="F133" s="240" t="s">
        <v>158</v>
      </c>
      <c r="G133" s="237"/>
      <c r="H133" s="241">
        <v>65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150</v>
      </c>
      <c r="AU133" s="247" t="s">
        <v>88</v>
      </c>
      <c r="AV133" s="12" t="s">
        <v>88</v>
      </c>
      <c r="AW133" s="12" t="s">
        <v>34</v>
      </c>
      <c r="AX133" s="12" t="s">
        <v>86</v>
      </c>
      <c r="AY133" s="247" t="s">
        <v>120</v>
      </c>
    </row>
    <row r="134" s="1" customFormat="1" ht="36" customHeight="1">
      <c r="B134" s="37"/>
      <c r="C134" s="223" t="s">
        <v>159</v>
      </c>
      <c r="D134" s="223" t="s">
        <v>122</v>
      </c>
      <c r="E134" s="224" t="s">
        <v>160</v>
      </c>
      <c r="F134" s="225" t="s">
        <v>161</v>
      </c>
      <c r="G134" s="226" t="s">
        <v>125</v>
      </c>
      <c r="H134" s="227">
        <v>31</v>
      </c>
      <c r="I134" s="228"/>
      <c r="J134" s="229">
        <f>ROUND(I134*H134,2)</f>
        <v>0</v>
      </c>
      <c r="K134" s="225" t="s">
        <v>1</v>
      </c>
      <c r="L134" s="42"/>
      <c r="M134" s="230" t="s">
        <v>1</v>
      </c>
      <c r="N134" s="231" t="s">
        <v>43</v>
      </c>
      <c r="O134" s="85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AR134" s="234" t="s">
        <v>126</v>
      </c>
      <c r="AT134" s="234" t="s">
        <v>122</v>
      </c>
      <c r="AU134" s="234" t="s">
        <v>88</v>
      </c>
      <c r="AY134" s="16" t="s">
        <v>120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86</v>
      </c>
      <c r="BK134" s="235">
        <f>ROUND(I134*H134,2)</f>
        <v>0</v>
      </c>
      <c r="BL134" s="16" t="s">
        <v>126</v>
      </c>
      <c r="BM134" s="234" t="s">
        <v>162</v>
      </c>
    </row>
    <row r="135" s="12" customFormat="1">
      <c r="B135" s="236"/>
      <c r="C135" s="237"/>
      <c r="D135" s="238" t="s">
        <v>150</v>
      </c>
      <c r="E135" s="239" t="s">
        <v>1</v>
      </c>
      <c r="F135" s="240" t="s">
        <v>163</v>
      </c>
      <c r="G135" s="237"/>
      <c r="H135" s="241">
        <v>31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150</v>
      </c>
      <c r="AU135" s="247" t="s">
        <v>88</v>
      </c>
      <c r="AV135" s="12" t="s">
        <v>88</v>
      </c>
      <c r="AW135" s="12" t="s">
        <v>34</v>
      </c>
      <c r="AX135" s="12" t="s">
        <v>86</v>
      </c>
      <c r="AY135" s="247" t="s">
        <v>120</v>
      </c>
    </row>
    <row r="136" s="11" customFormat="1" ht="22.8" customHeight="1">
      <c r="B136" s="207"/>
      <c r="C136" s="208"/>
      <c r="D136" s="209" t="s">
        <v>77</v>
      </c>
      <c r="E136" s="221" t="s">
        <v>126</v>
      </c>
      <c r="F136" s="221" t="s">
        <v>164</v>
      </c>
      <c r="G136" s="208"/>
      <c r="H136" s="208"/>
      <c r="I136" s="211"/>
      <c r="J136" s="222">
        <f>BK136</f>
        <v>0</v>
      </c>
      <c r="K136" s="208"/>
      <c r="L136" s="213"/>
      <c r="M136" s="214"/>
      <c r="N136" s="215"/>
      <c r="O136" s="215"/>
      <c r="P136" s="216">
        <f>SUM(P137:P153)</f>
        <v>0</v>
      </c>
      <c r="Q136" s="215"/>
      <c r="R136" s="216">
        <f>SUM(R137:R153)</f>
        <v>479.23475605000004</v>
      </c>
      <c r="S136" s="215"/>
      <c r="T136" s="217">
        <f>SUM(T137:T153)</f>
        <v>0</v>
      </c>
      <c r="AR136" s="218" t="s">
        <v>86</v>
      </c>
      <c r="AT136" s="219" t="s">
        <v>77</v>
      </c>
      <c r="AU136" s="219" t="s">
        <v>86</v>
      </c>
      <c r="AY136" s="218" t="s">
        <v>120</v>
      </c>
      <c r="BK136" s="220">
        <f>SUM(BK137:BK153)</f>
        <v>0</v>
      </c>
    </row>
    <row r="137" s="1" customFormat="1" ht="36" customHeight="1">
      <c r="B137" s="37"/>
      <c r="C137" s="223" t="s">
        <v>165</v>
      </c>
      <c r="D137" s="223" t="s">
        <v>122</v>
      </c>
      <c r="E137" s="224" t="s">
        <v>166</v>
      </c>
      <c r="F137" s="225" t="s">
        <v>167</v>
      </c>
      <c r="G137" s="226" t="s">
        <v>155</v>
      </c>
      <c r="H137" s="227">
        <v>12.5</v>
      </c>
      <c r="I137" s="228"/>
      <c r="J137" s="229">
        <f>ROUND(I137*H137,2)</f>
        <v>0</v>
      </c>
      <c r="K137" s="225" t="s">
        <v>131</v>
      </c>
      <c r="L137" s="42"/>
      <c r="M137" s="230" t="s">
        <v>1</v>
      </c>
      <c r="N137" s="231" t="s">
        <v>43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126</v>
      </c>
      <c r="AT137" s="234" t="s">
        <v>122</v>
      </c>
      <c r="AU137" s="234" t="s">
        <v>88</v>
      </c>
      <c r="AY137" s="16" t="s">
        <v>120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86</v>
      </c>
      <c r="BK137" s="235">
        <f>ROUND(I137*H137,2)</f>
        <v>0</v>
      </c>
      <c r="BL137" s="16" t="s">
        <v>126</v>
      </c>
      <c r="BM137" s="234" t="s">
        <v>168</v>
      </c>
    </row>
    <row r="138" s="12" customFormat="1">
      <c r="B138" s="236"/>
      <c r="C138" s="237"/>
      <c r="D138" s="238" t="s">
        <v>150</v>
      </c>
      <c r="E138" s="239" t="s">
        <v>1</v>
      </c>
      <c r="F138" s="240" t="s">
        <v>169</v>
      </c>
      <c r="G138" s="237"/>
      <c r="H138" s="241">
        <v>12.5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150</v>
      </c>
      <c r="AU138" s="247" t="s">
        <v>88</v>
      </c>
      <c r="AV138" s="12" t="s">
        <v>88</v>
      </c>
      <c r="AW138" s="12" t="s">
        <v>34</v>
      </c>
      <c r="AX138" s="12" t="s">
        <v>86</v>
      </c>
      <c r="AY138" s="247" t="s">
        <v>120</v>
      </c>
    </row>
    <row r="139" s="1" customFormat="1" ht="36" customHeight="1">
      <c r="B139" s="37"/>
      <c r="C139" s="223" t="s">
        <v>170</v>
      </c>
      <c r="D139" s="223" t="s">
        <v>122</v>
      </c>
      <c r="E139" s="224" t="s">
        <v>171</v>
      </c>
      <c r="F139" s="225" t="s">
        <v>172</v>
      </c>
      <c r="G139" s="226" t="s">
        <v>125</v>
      </c>
      <c r="H139" s="227">
        <v>13</v>
      </c>
      <c r="I139" s="228"/>
      <c r="J139" s="229">
        <f>ROUND(I139*H139,2)</f>
        <v>0</v>
      </c>
      <c r="K139" s="225" t="s">
        <v>131</v>
      </c>
      <c r="L139" s="42"/>
      <c r="M139" s="230" t="s">
        <v>1</v>
      </c>
      <c r="N139" s="231" t="s">
        <v>43</v>
      </c>
      <c r="O139" s="85"/>
      <c r="P139" s="232">
        <f>O139*H139</f>
        <v>0</v>
      </c>
      <c r="Q139" s="232">
        <v>2.2050000000000001</v>
      </c>
      <c r="R139" s="232">
        <f>Q139*H139</f>
        <v>28.664999999999999</v>
      </c>
      <c r="S139" s="232">
        <v>0</v>
      </c>
      <c r="T139" s="233">
        <f>S139*H139</f>
        <v>0</v>
      </c>
      <c r="AR139" s="234" t="s">
        <v>126</v>
      </c>
      <c r="AT139" s="234" t="s">
        <v>122</v>
      </c>
      <c r="AU139" s="234" t="s">
        <v>88</v>
      </c>
      <c r="AY139" s="16" t="s">
        <v>120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6" t="s">
        <v>86</v>
      </c>
      <c r="BK139" s="235">
        <f>ROUND(I139*H139,2)</f>
        <v>0</v>
      </c>
      <c r="BL139" s="16" t="s">
        <v>126</v>
      </c>
      <c r="BM139" s="234" t="s">
        <v>173</v>
      </c>
    </row>
    <row r="140" s="1" customFormat="1">
      <c r="B140" s="37"/>
      <c r="C140" s="38"/>
      <c r="D140" s="238" t="s">
        <v>174</v>
      </c>
      <c r="E140" s="38"/>
      <c r="F140" s="258" t="s">
        <v>175</v>
      </c>
      <c r="G140" s="38"/>
      <c r="H140" s="38"/>
      <c r="I140" s="138"/>
      <c r="J140" s="38"/>
      <c r="K140" s="38"/>
      <c r="L140" s="42"/>
      <c r="M140" s="259"/>
      <c r="N140" s="85"/>
      <c r="O140" s="85"/>
      <c r="P140" s="85"/>
      <c r="Q140" s="85"/>
      <c r="R140" s="85"/>
      <c r="S140" s="85"/>
      <c r="T140" s="86"/>
      <c r="AT140" s="16" t="s">
        <v>174</v>
      </c>
      <c r="AU140" s="16" t="s">
        <v>88</v>
      </c>
    </row>
    <row r="141" s="12" customFormat="1">
      <c r="B141" s="236"/>
      <c r="C141" s="237"/>
      <c r="D141" s="238" t="s">
        <v>150</v>
      </c>
      <c r="E141" s="239" t="s">
        <v>1</v>
      </c>
      <c r="F141" s="240" t="s">
        <v>176</v>
      </c>
      <c r="G141" s="237"/>
      <c r="H141" s="241">
        <v>13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150</v>
      </c>
      <c r="AU141" s="247" t="s">
        <v>88</v>
      </c>
      <c r="AV141" s="12" t="s">
        <v>88</v>
      </c>
      <c r="AW141" s="12" t="s">
        <v>34</v>
      </c>
      <c r="AX141" s="12" t="s">
        <v>86</v>
      </c>
      <c r="AY141" s="247" t="s">
        <v>120</v>
      </c>
    </row>
    <row r="142" s="1" customFormat="1" ht="24" customHeight="1">
      <c r="B142" s="37"/>
      <c r="C142" s="223" t="s">
        <v>177</v>
      </c>
      <c r="D142" s="223" t="s">
        <v>122</v>
      </c>
      <c r="E142" s="224" t="s">
        <v>178</v>
      </c>
      <c r="F142" s="225" t="s">
        <v>179</v>
      </c>
      <c r="G142" s="226" t="s">
        <v>125</v>
      </c>
      <c r="H142" s="227">
        <v>27</v>
      </c>
      <c r="I142" s="228"/>
      <c r="J142" s="229">
        <f>ROUND(I142*H142,2)</f>
        <v>0</v>
      </c>
      <c r="K142" s="225" t="s">
        <v>180</v>
      </c>
      <c r="L142" s="42"/>
      <c r="M142" s="230" t="s">
        <v>1</v>
      </c>
      <c r="N142" s="231" t="s">
        <v>43</v>
      </c>
      <c r="O142" s="85"/>
      <c r="P142" s="232">
        <f>O142*H142</f>
        <v>0</v>
      </c>
      <c r="Q142" s="232">
        <v>2.4815700000000001</v>
      </c>
      <c r="R142" s="232">
        <f>Q142*H142</f>
        <v>67.002390000000005</v>
      </c>
      <c r="S142" s="232">
        <v>0</v>
      </c>
      <c r="T142" s="233">
        <f>S142*H142</f>
        <v>0</v>
      </c>
      <c r="AR142" s="234" t="s">
        <v>126</v>
      </c>
      <c r="AT142" s="234" t="s">
        <v>122</v>
      </c>
      <c r="AU142" s="234" t="s">
        <v>88</v>
      </c>
      <c r="AY142" s="16" t="s">
        <v>120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6" t="s">
        <v>86</v>
      </c>
      <c r="BK142" s="235">
        <f>ROUND(I142*H142,2)</f>
        <v>0</v>
      </c>
      <c r="BL142" s="16" t="s">
        <v>126</v>
      </c>
      <c r="BM142" s="234" t="s">
        <v>181</v>
      </c>
    </row>
    <row r="143" s="12" customFormat="1">
      <c r="B143" s="236"/>
      <c r="C143" s="237"/>
      <c r="D143" s="238" t="s">
        <v>150</v>
      </c>
      <c r="E143" s="239" t="s">
        <v>1</v>
      </c>
      <c r="F143" s="240" t="s">
        <v>182</v>
      </c>
      <c r="G143" s="237"/>
      <c r="H143" s="241">
        <v>27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150</v>
      </c>
      <c r="AU143" s="247" t="s">
        <v>88</v>
      </c>
      <c r="AV143" s="12" t="s">
        <v>88</v>
      </c>
      <c r="AW143" s="12" t="s">
        <v>34</v>
      </c>
      <c r="AX143" s="12" t="s">
        <v>86</v>
      </c>
      <c r="AY143" s="247" t="s">
        <v>120</v>
      </c>
    </row>
    <row r="144" s="1" customFormat="1" ht="36" customHeight="1">
      <c r="B144" s="37"/>
      <c r="C144" s="223" t="s">
        <v>183</v>
      </c>
      <c r="D144" s="223" t="s">
        <v>122</v>
      </c>
      <c r="E144" s="224" t="s">
        <v>184</v>
      </c>
      <c r="F144" s="225" t="s">
        <v>185</v>
      </c>
      <c r="G144" s="226" t="s">
        <v>125</v>
      </c>
      <c r="H144" s="227">
        <v>70.165000000000006</v>
      </c>
      <c r="I144" s="228"/>
      <c r="J144" s="229">
        <f>ROUND(I144*H144,2)</f>
        <v>0</v>
      </c>
      <c r="K144" s="225" t="s">
        <v>180</v>
      </c>
      <c r="L144" s="42"/>
      <c r="M144" s="230" t="s">
        <v>1</v>
      </c>
      <c r="N144" s="231" t="s">
        <v>43</v>
      </c>
      <c r="O144" s="85"/>
      <c r="P144" s="232">
        <f>O144*H144</f>
        <v>0</v>
      </c>
      <c r="Q144" s="232">
        <v>1.9967999999999999</v>
      </c>
      <c r="R144" s="232">
        <f>Q144*H144</f>
        <v>140.10547200000002</v>
      </c>
      <c r="S144" s="232">
        <v>0</v>
      </c>
      <c r="T144" s="233">
        <f>S144*H144</f>
        <v>0</v>
      </c>
      <c r="AR144" s="234" t="s">
        <v>126</v>
      </c>
      <c r="AT144" s="234" t="s">
        <v>122</v>
      </c>
      <c r="AU144" s="234" t="s">
        <v>88</v>
      </c>
      <c r="AY144" s="16" t="s">
        <v>120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86</v>
      </c>
      <c r="BK144" s="235">
        <f>ROUND(I144*H144,2)</f>
        <v>0</v>
      </c>
      <c r="BL144" s="16" t="s">
        <v>126</v>
      </c>
      <c r="BM144" s="234" t="s">
        <v>186</v>
      </c>
    </row>
    <row r="145" s="1" customFormat="1">
      <c r="B145" s="37"/>
      <c r="C145" s="38"/>
      <c r="D145" s="238" t="s">
        <v>174</v>
      </c>
      <c r="E145" s="38"/>
      <c r="F145" s="258" t="s">
        <v>187</v>
      </c>
      <c r="G145" s="38"/>
      <c r="H145" s="38"/>
      <c r="I145" s="138"/>
      <c r="J145" s="38"/>
      <c r="K145" s="38"/>
      <c r="L145" s="42"/>
      <c r="M145" s="259"/>
      <c r="N145" s="85"/>
      <c r="O145" s="85"/>
      <c r="P145" s="85"/>
      <c r="Q145" s="85"/>
      <c r="R145" s="85"/>
      <c r="S145" s="85"/>
      <c r="T145" s="86"/>
      <c r="AT145" s="16" t="s">
        <v>174</v>
      </c>
      <c r="AU145" s="16" t="s">
        <v>88</v>
      </c>
    </row>
    <row r="146" s="12" customFormat="1">
      <c r="B146" s="236"/>
      <c r="C146" s="237"/>
      <c r="D146" s="238" t="s">
        <v>150</v>
      </c>
      <c r="E146" s="239" t="s">
        <v>1</v>
      </c>
      <c r="F146" s="240" t="s">
        <v>188</v>
      </c>
      <c r="G146" s="237"/>
      <c r="H146" s="241">
        <v>70.165000000000006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150</v>
      </c>
      <c r="AU146" s="247" t="s">
        <v>88</v>
      </c>
      <c r="AV146" s="12" t="s">
        <v>88</v>
      </c>
      <c r="AW146" s="12" t="s">
        <v>34</v>
      </c>
      <c r="AX146" s="12" t="s">
        <v>86</v>
      </c>
      <c r="AY146" s="247" t="s">
        <v>120</v>
      </c>
    </row>
    <row r="147" s="1" customFormat="1" ht="24" customHeight="1">
      <c r="B147" s="37"/>
      <c r="C147" s="223" t="s">
        <v>189</v>
      </c>
      <c r="D147" s="223" t="s">
        <v>122</v>
      </c>
      <c r="E147" s="224" t="s">
        <v>190</v>
      </c>
      <c r="F147" s="225" t="s">
        <v>191</v>
      </c>
      <c r="G147" s="226" t="s">
        <v>125</v>
      </c>
      <c r="H147" s="227">
        <v>70.165000000000006</v>
      </c>
      <c r="I147" s="228"/>
      <c r="J147" s="229">
        <f>ROUND(I147*H147,2)</f>
        <v>0</v>
      </c>
      <c r="K147" s="225" t="s">
        <v>131</v>
      </c>
      <c r="L147" s="42"/>
      <c r="M147" s="230" t="s">
        <v>1</v>
      </c>
      <c r="N147" s="231" t="s">
        <v>43</v>
      </c>
      <c r="O147" s="85"/>
      <c r="P147" s="232">
        <f>O147*H147</f>
        <v>0</v>
      </c>
      <c r="Q147" s="232">
        <v>2.4815700000000001</v>
      </c>
      <c r="R147" s="232">
        <f>Q147*H147</f>
        <v>174.11935905000001</v>
      </c>
      <c r="S147" s="232">
        <v>0</v>
      </c>
      <c r="T147" s="233">
        <f>S147*H147</f>
        <v>0</v>
      </c>
      <c r="AR147" s="234" t="s">
        <v>126</v>
      </c>
      <c r="AT147" s="234" t="s">
        <v>122</v>
      </c>
      <c r="AU147" s="234" t="s">
        <v>88</v>
      </c>
      <c r="AY147" s="16" t="s">
        <v>120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6" t="s">
        <v>86</v>
      </c>
      <c r="BK147" s="235">
        <f>ROUND(I147*H147,2)</f>
        <v>0</v>
      </c>
      <c r="BL147" s="16" t="s">
        <v>126</v>
      </c>
      <c r="BM147" s="234" t="s">
        <v>192</v>
      </c>
    </row>
    <row r="148" s="1" customFormat="1" ht="36" customHeight="1">
      <c r="B148" s="37"/>
      <c r="C148" s="223" t="s">
        <v>193</v>
      </c>
      <c r="D148" s="223" t="s">
        <v>122</v>
      </c>
      <c r="E148" s="224" t="s">
        <v>194</v>
      </c>
      <c r="F148" s="225" t="s">
        <v>195</v>
      </c>
      <c r="G148" s="226" t="s">
        <v>155</v>
      </c>
      <c r="H148" s="227">
        <v>12.5</v>
      </c>
      <c r="I148" s="228"/>
      <c r="J148" s="229">
        <f>ROUND(I148*H148,2)</f>
        <v>0</v>
      </c>
      <c r="K148" s="225" t="s">
        <v>131</v>
      </c>
      <c r="L148" s="42"/>
      <c r="M148" s="230" t="s">
        <v>1</v>
      </c>
      <c r="N148" s="231" t="s">
        <v>43</v>
      </c>
      <c r="O148" s="85"/>
      <c r="P148" s="232">
        <f>O148*H148</f>
        <v>0</v>
      </c>
      <c r="Q148" s="232">
        <v>0.93779000000000001</v>
      </c>
      <c r="R148" s="232">
        <f>Q148*H148</f>
        <v>11.722375</v>
      </c>
      <c r="S148" s="232">
        <v>0</v>
      </c>
      <c r="T148" s="233">
        <f>S148*H148</f>
        <v>0</v>
      </c>
      <c r="AR148" s="234" t="s">
        <v>126</v>
      </c>
      <c r="AT148" s="234" t="s">
        <v>122</v>
      </c>
      <c r="AU148" s="234" t="s">
        <v>88</v>
      </c>
      <c r="AY148" s="16" t="s">
        <v>120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86</v>
      </c>
      <c r="BK148" s="235">
        <f>ROUND(I148*H148,2)</f>
        <v>0</v>
      </c>
      <c r="BL148" s="16" t="s">
        <v>126</v>
      </c>
      <c r="BM148" s="234" t="s">
        <v>196</v>
      </c>
    </row>
    <row r="149" s="12" customFormat="1">
      <c r="B149" s="236"/>
      <c r="C149" s="237"/>
      <c r="D149" s="238" t="s">
        <v>150</v>
      </c>
      <c r="E149" s="239" t="s">
        <v>1</v>
      </c>
      <c r="F149" s="240" t="s">
        <v>197</v>
      </c>
      <c r="G149" s="237"/>
      <c r="H149" s="241">
        <v>12.5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150</v>
      </c>
      <c r="AU149" s="247" t="s">
        <v>88</v>
      </c>
      <c r="AV149" s="12" t="s">
        <v>88</v>
      </c>
      <c r="AW149" s="12" t="s">
        <v>34</v>
      </c>
      <c r="AX149" s="12" t="s">
        <v>86</v>
      </c>
      <c r="AY149" s="247" t="s">
        <v>120</v>
      </c>
    </row>
    <row r="150" s="1" customFormat="1" ht="36" customHeight="1">
      <c r="B150" s="37"/>
      <c r="C150" s="223" t="s">
        <v>8</v>
      </c>
      <c r="D150" s="223" t="s">
        <v>122</v>
      </c>
      <c r="E150" s="224" t="s">
        <v>198</v>
      </c>
      <c r="F150" s="225" t="s">
        <v>199</v>
      </c>
      <c r="G150" s="226" t="s">
        <v>125</v>
      </c>
      <c r="H150" s="227">
        <v>27</v>
      </c>
      <c r="I150" s="228"/>
      <c r="J150" s="229">
        <f>ROUND(I150*H150,2)</f>
        <v>0</v>
      </c>
      <c r="K150" s="225" t="s">
        <v>1</v>
      </c>
      <c r="L150" s="42"/>
      <c r="M150" s="230" t="s">
        <v>1</v>
      </c>
      <c r="N150" s="231" t="s">
        <v>43</v>
      </c>
      <c r="O150" s="85"/>
      <c r="P150" s="232">
        <f>O150*H150</f>
        <v>0</v>
      </c>
      <c r="Q150" s="232">
        <v>2.13408</v>
      </c>
      <c r="R150" s="232">
        <f>Q150*H150</f>
        <v>57.620159999999998</v>
      </c>
      <c r="S150" s="232">
        <v>0</v>
      </c>
      <c r="T150" s="233">
        <f>S150*H150</f>
        <v>0</v>
      </c>
      <c r="AR150" s="234" t="s">
        <v>126</v>
      </c>
      <c r="AT150" s="234" t="s">
        <v>122</v>
      </c>
      <c r="AU150" s="234" t="s">
        <v>88</v>
      </c>
      <c r="AY150" s="16" t="s">
        <v>120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6" t="s">
        <v>86</v>
      </c>
      <c r="BK150" s="235">
        <f>ROUND(I150*H150,2)</f>
        <v>0</v>
      </c>
      <c r="BL150" s="16" t="s">
        <v>126</v>
      </c>
      <c r="BM150" s="234" t="s">
        <v>200</v>
      </c>
    </row>
    <row r="151" s="12" customFormat="1">
      <c r="B151" s="236"/>
      <c r="C151" s="237"/>
      <c r="D151" s="238" t="s">
        <v>150</v>
      </c>
      <c r="E151" s="239" t="s">
        <v>1</v>
      </c>
      <c r="F151" s="240" t="s">
        <v>182</v>
      </c>
      <c r="G151" s="237"/>
      <c r="H151" s="241">
        <v>27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150</v>
      </c>
      <c r="AU151" s="247" t="s">
        <v>88</v>
      </c>
      <c r="AV151" s="12" t="s">
        <v>88</v>
      </c>
      <c r="AW151" s="12" t="s">
        <v>34</v>
      </c>
      <c r="AX151" s="12" t="s">
        <v>86</v>
      </c>
      <c r="AY151" s="247" t="s">
        <v>120</v>
      </c>
    </row>
    <row r="152" s="1" customFormat="1" ht="48" customHeight="1">
      <c r="B152" s="37"/>
      <c r="C152" s="223" t="s">
        <v>201</v>
      </c>
      <c r="D152" s="223" t="s">
        <v>122</v>
      </c>
      <c r="E152" s="224" t="s">
        <v>202</v>
      </c>
      <c r="F152" s="225" t="s">
        <v>203</v>
      </c>
      <c r="G152" s="226" t="s">
        <v>155</v>
      </c>
      <c r="H152" s="227">
        <v>25</v>
      </c>
      <c r="I152" s="228"/>
      <c r="J152" s="229">
        <f>ROUND(I152*H152,2)</f>
        <v>0</v>
      </c>
      <c r="K152" s="225" t="s">
        <v>1</v>
      </c>
      <c r="L152" s="42"/>
      <c r="M152" s="230" t="s">
        <v>1</v>
      </c>
      <c r="N152" s="231" t="s">
        <v>43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126</v>
      </c>
      <c r="AT152" s="234" t="s">
        <v>122</v>
      </c>
      <c r="AU152" s="234" t="s">
        <v>88</v>
      </c>
      <c r="AY152" s="16" t="s">
        <v>120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86</v>
      </c>
      <c r="BK152" s="235">
        <f>ROUND(I152*H152,2)</f>
        <v>0</v>
      </c>
      <c r="BL152" s="16" t="s">
        <v>126</v>
      </c>
      <c r="BM152" s="234" t="s">
        <v>204</v>
      </c>
    </row>
    <row r="153" s="12" customFormat="1">
      <c r="B153" s="236"/>
      <c r="C153" s="237"/>
      <c r="D153" s="238" t="s">
        <v>150</v>
      </c>
      <c r="E153" s="239" t="s">
        <v>1</v>
      </c>
      <c r="F153" s="240" t="s">
        <v>205</v>
      </c>
      <c r="G153" s="237"/>
      <c r="H153" s="241">
        <v>25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150</v>
      </c>
      <c r="AU153" s="247" t="s">
        <v>88</v>
      </c>
      <c r="AV153" s="12" t="s">
        <v>88</v>
      </c>
      <c r="AW153" s="12" t="s">
        <v>34</v>
      </c>
      <c r="AX153" s="12" t="s">
        <v>86</v>
      </c>
      <c r="AY153" s="247" t="s">
        <v>120</v>
      </c>
    </row>
    <row r="154" s="11" customFormat="1" ht="22.8" customHeight="1">
      <c r="B154" s="207"/>
      <c r="C154" s="208"/>
      <c r="D154" s="209" t="s">
        <v>77</v>
      </c>
      <c r="E154" s="221" t="s">
        <v>159</v>
      </c>
      <c r="F154" s="221" t="s">
        <v>206</v>
      </c>
      <c r="G154" s="208"/>
      <c r="H154" s="208"/>
      <c r="I154" s="211"/>
      <c r="J154" s="222">
        <f>BK154</f>
        <v>0</v>
      </c>
      <c r="K154" s="208"/>
      <c r="L154" s="213"/>
      <c r="M154" s="214"/>
      <c r="N154" s="215"/>
      <c r="O154" s="215"/>
      <c r="P154" s="216">
        <f>SUM(P155:P157)</f>
        <v>0</v>
      </c>
      <c r="Q154" s="215"/>
      <c r="R154" s="216">
        <f>SUM(R155:R157)</f>
        <v>0.27850900000000001</v>
      </c>
      <c r="S154" s="215"/>
      <c r="T154" s="217">
        <f>SUM(T155:T157)</f>
        <v>0</v>
      </c>
      <c r="AR154" s="218" t="s">
        <v>86</v>
      </c>
      <c r="AT154" s="219" t="s">
        <v>77</v>
      </c>
      <c r="AU154" s="219" t="s">
        <v>86</v>
      </c>
      <c r="AY154" s="218" t="s">
        <v>120</v>
      </c>
      <c r="BK154" s="220">
        <f>SUM(BK155:BK157)</f>
        <v>0</v>
      </c>
    </row>
    <row r="155" s="1" customFormat="1" ht="24" customHeight="1">
      <c r="B155" s="37"/>
      <c r="C155" s="223" t="s">
        <v>207</v>
      </c>
      <c r="D155" s="223" t="s">
        <v>122</v>
      </c>
      <c r="E155" s="224" t="s">
        <v>208</v>
      </c>
      <c r="F155" s="225" t="s">
        <v>209</v>
      </c>
      <c r="G155" s="226" t="s">
        <v>210</v>
      </c>
      <c r="H155" s="227">
        <v>7.7000000000000002</v>
      </c>
      <c r="I155" s="228"/>
      <c r="J155" s="229">
        <f>ROUND(I155*H155,2)</f>
        <v>0</v>
      </c>
      <c r="K155" s="225" t="s">
        <v>1</v>
      </c>
      <c r="L155" s="42"/>
      <c r="M155" s="230" t="s">
        <v>1</v>
      </c>
      <c r="N155" s="231" t="s">
        <v>43</v>
      </c>
      <c r="O155" s="85"/>
      <c r="P155" s="232">
        <f>O155*H155</f>
        <v>0</v>
      </c>
      <c r="Q155" s="232">
        <v>0.0097699999999999992</v>
      </c>
      <c r="R155" s="232">
        <f>Q155*H155</f>
        <v>0.07522899999999999</v>
      </c>
      <c r="S155" s="232">
        <v>0</v>
      </c>
      <c r="T155" s="233">
        <f>S155*H155</f>
        <v>0</v>
      </c>
      <c r="AR155" s="234" t="s">
        <v>126</v>
      </c>
      <c r="AT155" s="234" t="s">
        <v>122</v>
      </c>
      <c r="AU155" s="234" t="s">
        <v>88</v>
      </c>
      <c r="AY155" s="16" t="s">
        <v>120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86</v>
      </c>
      <c r="BK155" s="235">
        <f>ROUND(I155*H155,2)</f>
        <v>0</v>
      </c>
      <c r="BL155" s="16" t="s">
        <v>126</v>
      </c>
      <c r="BM155" s="234" t="s">
        <v>211</v>
      </c>
    </row>
    <row r="156" s="12" customFormat="1">
      <c r="B156" s="236"/>
      <c r="C156" s="237"/>
      <c r="D156" s="238" t="s">
        <v>150</v>
      </c>
      <c r="E156" s="239" t="s">
        <v>1</v>
      </c>
      <c r="F156" s="240" t="s">
        <v>212</v>
      </c>
      <c r="G156" s="237"/>
      <c r="H156" s="241">
        <v>7.7000000000000002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150</v>
      </c>
      <c r="AU156" s="247" t="s">
        <v>88</v>
      </c>
      <c r="AV156" s="12" t="s">
        <v>88</v>
      </c>
      <c r="AW156" s="12" t="s">
        <v>34</v>
      </c>
      <c r="AX156" s="12" t="s">
        <v>86</v>
      </c>
      <c r="AY156" s="247" t="s">
        <v>120</v>
      </c>
    </row>
    <row r="157" s="1" customFormat="1" ht="24" customHeight="1">
      <c r="B157" s="37"/>
      <c r="C157" s="260" t="s">
        <v>213</v>
      </c>
      <c r="D157" s="260" t="s">
        <v>214</v>
      </c>
      <c r="E157" s="261" t="s">
        <v>215</v>
      </c>
      <c r="F157" s="262" t="s">
        <v>216</v>
      </c>
      <c r="G157" s="263" t="s">
        <v>210</v>
      </c>
      <c r="H157" s="264">
        <v>7.7000000000000002</v>
      </c>
      <c r="I157" s="265"/>
      <c r="J157" s="266">
        <f>ROUND(I157*H157,2)</f>
        <v>0</v>
      </c>
      <c r="K157" s="262" t="s">
        <v>131</v>
      </c>
      <c r="L157" s="267"/>
      <c r="M157" s="268" t="s">
        <v>1</v>
      </c>
      <c r="N157" s="269" t="s">
        <v>43</v>
      </c>
      <c r="O157" s="85"/>
      <c r="P157" s="232">
        <f>O157*H157</f>
        <v>0</v>
      </c>
      <c r="Q157" s="232">
        <v>0.0264</v>
      </c>
      <c r="R157" s="232">
        <f>Q157*H157</f>
        <v>0.20328000000000002</v>
      </c>
      <c r="S157" s="232">
        <v>0</v>
      </c>
      <c r="T157" s="233">
        <f>S157*H157</f>
        <v>0</v>
      </c>
      <c r="AR157" s="234" t="s">
        <v>159</v>
      </c>
      <c r="AT157" s="234" t="s">
        <v>214</v>
      </c>
      <c r="AU157" s="234" t="s">
        <v>88</v>
      </c>
      <c r="AY157" s="16" t="s">
        <v>120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6" t="s">
        <v>86</v>
      </c>
      <c r="BK157" s="235">
        <f>ROUND(I157*H157,2)</f>
        <v>0</v>
      </c>
      <c r="BL157" s="16" t="s">
        <v>126</v>
      </c>
      <c r="BM157" s="234" t="s">
        <v>217</v>
      </c>
    </row>
    <row r="158" s="11" customFormat="1" ht="25.92" customHeight="1">
      <c r="B158" s="207"/>
      <c r="C158" s="208"/>
      <c r="D158" s="209" t="s">
        <v>77</v>
      </c>
      <c r="E158" s="210" t="s">
        <v>218</v>
      </c>
      <c r="F158" s="210" t="s">
        <v>219</v>
      </c>
      <c r="G158" s="208"/>
      <c r="H158" s="208"/>
      <c r="I158" s="211"/>
      <c r="J158" s="212">
        <f>BK158</f>
        <v>0</v>
      </c>
      <c r="K158" s="208"/>
      <c r="L158" s="213"/>
      <c r="M158" s="214"/>
      <c r="N158" s="215"/>
      <c r="O158" s="215"/>
      <c r="P158" s="216">
        <f>SUM(P159:P172)</f>
        <v>0</v>
      </c>
      <c r="Q158" s="215"/>
      <c r="R158" s="216">
        <f>SUM(R159:R172)</f>
        <v>0</v>
      </c>
      <c r="S158" s="215"/>
      <c r="T158" s="217">
        <f>SUM(T159:T172)</f>
        <v>0</v>
      </c>
      <c r="AR158" s="218" t="s">
        <v>126</v>
      </c>
      <c r="AT158" s="219" t="s">
        <v>77</v>
      </c>
      <c r="AU158" s="219" t="s">
        <v>78</v>
      </c>
      <c r="AY158" s="218" t="s">
        <v>120</v>
      </c>
      <c r="BK158" s="220">
        <f>SUM(BK159:BK172)</f>
        <v>0</v>
      </c>
    </row>
    <row r="159" s="1" customFormat="1" ht="16.5" customHeight="1">
      <c r="B159" s="37"/>
      <c r="C159" s="223" t="s">
        <v>220</v>
      </c>
      <c r="D159" s="223" t="s">
        <v>122</v>
      </c>
      <c r="E159" s="224" t="s">
        <v>221</v>
      </c>
      <c r="F159" s="225" t="s">
        <v>222</v>
      </c>
      <c r="G159" s="226" t="s">
        <v>223</v>
      </c>
      <c r="H159" s="227">
        <v>0.5</v>
      </c>
      <c r="I159" s="228"/>
      <c r="J159" s="229">
        <f>ROUND(I159*H159,2)</f>
        <v>0</v>
      </c>
      <c r="K159" s="225" t="s">
        <v>1</v>
      </c>
      <c r="L159" s="42"/>
      <c r="M159" s="230" t="s">
        <v>1</v>
      </c>
      <c r="N159" s="231" t="s">
        <v>43</v>
      </c>
      <c r="O159" s="85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AR159" s="234" t="s">
        <v>224</v>
      </c>
      <c r="AT159" s="234" t="s">
        <v>122</v>
      </c>
      <c r="AU159" s="234" t="s">
        <v>86</v>
      </c>
      <c r="AY159" s="16" t="s">
        <v>120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6" t="s">
        <v>86</v>
      </c>
      <c r="BK159" s="235">
        <f>ROUND(I159*H159,2)</f>
        <v>0</v>
      </c>
      <c r="BL159" s="16" t="s">
        <v>224</v>
      </c>
      <c r="BM159" s="234" t="s">
        <v>225</v>
      </c>
    </row>
    <row r="160" s="1" customFormat="1">
      <c r="B160" s="37"/>
      <c r="C160" s="38"/>
      <c r="D160" s="238" t="s">
        <v>174</v>
      </c>
      <c r="E160" s="38"/>
      <c r="F160" s="258" t="s">
        <v>226</v>
      </c>
      <c r="G160" s="38"/>
      <c r="H160" s="38"/>
      <c r="I160" s="138"/>
      <c r="J160" s="38"/>
      <c r="K160" s="38"/>
      <c r="L160" s="42"/>
      <c r="M160" s="259"/>
      <c r="N160" s="85"/>
      <c r="O160" s="85"/>
      <c r="P160" s="85"/>
      <c r="Q160" s="85"/>
      <c r="R160" s="85"/>
      <c r="S160" s="85"/>
      <c r="T160" s="86"/>
      <c r="AT160" s="16" t="s">
        <v>174</v>
      </c>
      <c r="AU160" s="16" t="s">
        <v>86</v>
      </c>
    </row>
    <row r="161" s="1" customFormat="1" ht="24" customHeight="1">
      <c r="B161" s="37"/>
      <c r="C161" s="223" t="s">
        <v>227</v>
      </c>
      <c r="D161" s="223" t="s">
        <v>122</v>
      </c>
      <c r="E161" s="224" t="s">
        <v>228</v>
      </c>
      <c r="F161" s="225" t="s">
        <v>229</v>
      </c>
      <c r="G161" s="226" t="s">
        <v>223</v>
      </c>
      <c r="H161" s="227">
        <v>1</v>
      </c>
      <c r="I161" s="228"/>
      <c r="J161" s="229">
        <f>ROUND(I161*H161,2)</f>
        <v>0</v>
      </c>
      <c r="K161" s="225" t="s">
        <v>1</v>
      </c>
      <c r="L161" s="42"/>
      <c r="M161" s="230" t="s">
        <v>1</v>
      </c>
      <c r="N161" s="231" t="s">
        <v>43</v>
      </c>
      <c r="O161" s="85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AR161" s="234" t="s">
        <v>224</v>
      </c>
      <c r="AT161" s="234" t="s">
        <v>122</v>
      </c>
      <c r="AU161" s="234" t="s">
        <v>86</v>
      </c>
      <c r="AY161" s="16" t="s">
        <v>120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6" t="s">
        <v>86</v>
      </c>
      <c r="BK161" s="235">
        <f>ROUND(I161*H161,2)</f>
        <v>0</v>
      </c>
      <c r="BL161" s="16" t="s">
        <v>224</v>
      </c>
      <c r="BM161" s="234" t="s">
        <v>230</v>
      </c>
    </row>
    <row r="162" s="1" customFormat="1" ht="16.5" customHeight="1">
      <c r="B162" s="37"/>
      <c r="C162" s="223" t="s">
        <v>7</v>
      </c>
      <c r="D162" s="223" t="s">
        <v>122</v>
      </c>
      <c r="E162" s="224" t="s">
        <v>231</v>
      </c>
      <c r="F162" s="225" t="s">
        <v>232</v>
      </c>
      <c r="G162" s="226" t="s">
        <v>223</v>
      </c>
      <c r="H162" s="227">
        <v>0.5</v>
      </c>
      <c r="I162" s="228"/>
      <c r="J162" s="229">
        <f>ROUND(I162*H162,2)</f>
        <v>0</v>
      </c>
      <c r="K162" s="225" t="s">
        <v>1</v>
      </c>
      <c r="L162" s="42"/>
      <c r="M162" s="230" t="s">
        <v>1</v>
      </c>
      <c r="N162" s="231" t="s">
        <v>43</v>
      </c>
      <c r="O162" s="85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AR162" s="234" t="s">
        <v>224</v>
      </c>
      <c r="AT162" s="234" t="s">
        <v>122</v>
      </c>
      <c r="AU162" s="234" t="s">
        <v>86</v>
      </c>
      <c r="AY162" s="16" t="s">
        <v>120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6" t="s">
        <v>86</v>
      </c>
      <c r="BK162" s="235">
        <f>ROUND(I162*H162,2)</f>
        <v>0</v>
      </c>
      <c r="BL162" s="16" t="s">
        <v>224</v>
      </c>
      <c r="BM162" s="234" t="s">
        <v>233</v>
      </c>
    </row>
    <row r="163" s="1" customFormat="1" ht="24" customHeight="1">
      <c r="B163" s="37"/>
      <c r="C163" s="223" t="s">
        <v>234</v>
      </c>
      <c r="D163" s="223" t="s">
        <v>122</v>
      </c>
      <c r="E163" s="224" t="s">
        <v>235</v>
      </c>
      <c r="F163" s="225" t="s">
        <v>236</v>
      </c>
      <c r="G163" s="226" t="s">
        <v>223</v>
      </c>
      <c r="H163" s="227">
        <v>0.5</v>
      </c>
      <c r="I163" s="228"/>
      <c r="J163" s="229">
        <f>ROUND(I163*H163,2)</f>
        <v>0</v>
      </c>
      <c r="K163" s="225" t="s">
        <v>1</v>
      </c>
      <c r="L163" s="42"/>
      <c r="M163" s="230" t="s">
        <v>1</v>
      </c>
      <c r="N163" s="231" t="s">
        <v>43</v>
      </c>
      <c r="O163" s="85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AR163" s="234" t="s">
        <v>224</v>
      </c>
      <c r="AT163" s="234" t="s">
        <v>122</v>
      </c>
      <c r="AU163" s="234" t="s">
        <v>86</v>
      </c>
      <c r="AY163" s="16" t="s">
        <v>120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86</v>
      </c>
      <c r="BK163" s="235">
        <f>ROUND(I163*H163,2)</f>
        <v>0</v>
      </c>
      <c r="BL163" s="16" t="s">
        <v>224</v>
      </c>
      <c r="BM163" s="234" t="s">
        <v>237</v>
      </c>
    </row>
    <row r="164" s="1" customFormat="1" ht="24" customHeight="1">
      <c r="B164" s="37"/>
      <c r="C164" s="223" t="s">
        <v>238</v>
      </c>
      <c r="D164" s="223" t="s">
        <v>122</v>
      </c>
      <c r="E164" s="224" t="s">
        <v>239</v>
      </c>
      <c r="F164" s="225" t="s">
        <v>240</v>
      </c>
      <c r="G164" s="226" t="s">
        <v>223</v>
      </c>
      <c r="H164" s="227">
        <v>0.5</v>
      </c>
      <c r="I164" s="228"/>
      <c r="J164" s="229">
        <f>ROUND(I164*H164,2)</f>
        <v>0</v>
      </c>
      <c r="K164" s="225" t="s">
        <v>1</v>
      </c>
      <c r="L164" s="42"/>
      <c r="M164" s="230" t="s">
        <v>1</v>
      </c>
      <c r="N164" s="231" t="s">
        <v>43</v>
      </c>
      <c r="O164" s="85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AR164" s="234" t="s">
        <v>224</v>
      </c>
      <c r="AT164" s="234" t="s">
        <v>122</v>
      </c>
      <c r="AU164" s="234" t="s">
        <v>86</v>
      </c>
      <c r="AY164" s="16" t="s">
        <v>120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86</v>
      </c>
      <c r="BK164" s="235">
        <f>ROUND(I164*H164,2)</f>
        <v>0</v>
      </c>
      <c r="BL164" s="16" t="s">
        <v>224</v>
      </c>
      <c r="BM164" s="234" t="s">
        <v>241</v>
      </c>
    </row>
    <row r="165" s="1" customFormat="1" ht="36" customHeight="1">
      <c r="B165" s="37"/>
      <c r="C165" s="223" t="s">
        <v>242</v>
      </c>
      <c r="D165" s="223" t="s">
        <v>122</v>
      </c>
      <c r="E165" s="224" t="s">
        <v>243</v>
      </c>
      <c r="F165" s="225" t="s">
        <v>244</v>
      </c>
      <c r="G165" s="226" t="s">
        <v>245</v>
      </c>
      <c r="H165" s="227">
        <v>1</v>
      </c>
      <c r="I165" s="228"/>
      <c r="J165" s="229">
        <f>ROUND(I165*H165,2)</f>
        <v>0</v>
      </c>
      <c r="K165" s="225" t="s">
        <v>1</v>
      </c>
      <c r="L165" s="42"/>
      <c r="M165" s="230" t="s">
        <v>1</v>
      </c>
      <c r="N165" s="231" t="s">
        <v>43</v>
      </c>
      <c r="O165" s="85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AR165" s="234" t="s">
        <v>224</v>
      </c>
      <c r="AT165" s="234" t="s">
        <v>122</v>
      </c>
      <c r="AU165" s="234" t="s">
        <v>86</v>
      </c>
      <c r="AY165" s="16" t="s">
        <v>120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86</v>
      </c>
      <c r="BK165" s="235">
        <f>ROUND(I165*H165,2)</f>
        <v>0</v>
      </c>
      <c r="BL165" s="16" t="s">
        <v>224</v>
      </c>
      <c r="BM165" s="234" t="s">
        <v>246</v>
      </c>
    </row>
    <row r="166" s="12" customFormat="1">
      <c r="B166" s="236"/>
      <c r="C166" s="237"/>
      <c r="D166" s="238" t="s">
        <v>150</v>
      </c>
      <c r="E166" s="239" t="s">
        <v>1</v>
      </c>
      <c r="F166" s="240" t="s">
        <v>247</v>
      </c>
      <c r="G166" s="237"/>
      <c r="H166" s="241">
        <v>1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150</v>
      </c>
      <c r="AU166" s="247" t="s">
        <v>86</v>
      </c>
      <c r="AV166" s="12" t="s">
        <v>88</v>
      </c>
      <c r="AW166" s="12" t="s">
        <v>34</v>
      </c>
      <c r="AX166" s="12" t="s">
        <v>86</v>
      </c>
      <c r="AY166" s="247" t="s">
        <v>120</v>
      </c>
    </row>
    <row r="167" s="1" customFormat="1" ht="24" customHeight="1">
      <c r="B167" s="37"/>
      <c r="C167" s="223" t="s">
        <v>248</v>
      </c>
      <c r="D167" s="223" t="s">
        <v>122</v>
      </c>
      <c r="E167" s="224" t="s">
        <v>249</v>
      </c>
      <c r="F167" s="225" t="s">
        <v>250</v>
      </c>
      <c r="G167" s="226" t="s">
        <v>223</v>
      </c>
      <c r="H167" s="227">
        <v>0.5</v>
      </c>
      <c r="I167" s="228"/>
      <c r="J167" s="229">
        <f>ROUND(I167*H167,2)</f>
        <v>0</v>
      </c>
      <c r="K167" s="225" t="s">
        <v>1</v>
      </c>
      <c r="L167" s="42"/>
      <c r="M167" s="230" t="s">
        <v>1</v>
      </c>
      <c r="N167" s="231" t="s">
        <v>43</v>
      </c>
      <c r="O167" s="85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AR167" s="234" t="s">
        <v>224</v>
      </c>
      <c r="AT167" s="234" t="s">
        <v>122</v>
      </c>
      <c r="AU167" s="234" t="s">
        <v>86</v>
      </c>
      <c r="AY167" s="16" t="s">
        <v>120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86</v>
      </c>
      <c r="BK167" s="235">
        <f>ROUND(I167*H167,2)</f>
        <v>0</v>
      </c>
      <c r="BL167" s="16" t="s">
        <v>224</v>
      </c>
      <c r="BM167" s="234" t="s">
        <v>251</v>
      </c>
    </row>
    <row r="168" s="1" customFormat="1" ht="24" customHeight="1">
      <c r="B168" s="37"/>
      <c r="C168" s="223" t="s">
        <v>252</v>
      </c>
      <c r="D168" s="223" t="s">
        <v>122</v>
      </c>
      <c r="E168" s="224" t="s">
        <v>253</v>
      </c>
      <c r="F168" s="225" t="s">
        <v>254</v>
      </c>
      <c r="G168" s="226" t="s">
        <v>223</v>
      </c>
      <c r="H168" s="227">
        <v>0.5</v>
      </c>
      <c r="I168" s="228"/>
      <c r="J168" s="229">
        <f>ROUND(I168*H168,2)</f>
        <v>0</v>
      </c>
      <c r="K168" s="225" t="s">
        <v>1</v>
      </c>
      <c r="L168" s="42"/>
      <c r="M168" s="230" t="s">
        <v>1</v>
      </c>
      <c r="N168" s="231" t="s">
        <v>43</v>
      </c>
      <c r="O168" s="85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AR168" s="234" t="s">
        <v>224</v>
      </c>
      <c r="AT168" s="234" t="s">
        <v>122</v>
      </c>
      <c r="AU168" s="234" t="s">
        <v>86</v>
      </c>
      <c r="AY168" s="16" t="s">
        <v>120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86</v>
      </c>
      <c r="BK168" s="235">
        <f>ROUND(I168*H168,2)</f>
        <v>0</v>
      </c>
      <c r="BL168" s="16" t="s">
        <v>224</v>
      </c>
      <c r="BM168" s="234" t="s">
        <v>255</v>
      </c>
    </row>
    <row r="169" s="1" customFormat="1" ht="36" customHeight="1">
      <c r="B169" s="37"/>
      <c r="C169" s="223" t="s">
        <v>256</v>
      </c>
      <c r="D169" s="223" t="s">
        <v>122</v>
      </c>
      <c r="E169" s="224" t="s">
        <v>257</v>
      </c>
      <c r="F169" s="225" t="s">
        <v>258</v>
      </c>
      <c r="G169" s="226" t="s">
        <v>223</v>
      </c>
      <c r="H169" s="227">
        <v>0.5</v>
      </c>
      <c r="I169" s="228"/>
      <c r="J169" s="229">
        <f>ROUND(I169*H169,2)</f>
        <v>0</v>
      </c>
      <c r="K169" s="225" t="s">
        <v>1</v>
      </c>
      <c r="L169" s="42"/>
      <c r="M169" s="230" t="s">
        <v>1</v>
      </c>
      <c r="N169" s="231" t="s">
        <v>43</v>
      </c>
      <c r="O169" s="85"/>
      <c r="P169" s="232">
        <f>O169*H169</f>
        <v>0</v>
      </c>
      <c r="Q169" s="232">
        <v>0</v>
      </c>
      <c r="R169" s="232">
        <f>Q169*H169</f>
        <v>0</v>
      </c>
      <c r="S169" s="232">
        <v>0</v>
      </c>
      <c r="T169" s="233">
        <f>S169*H169</f>
        <v>0</v>
      </c>
      <c r="AR169" s="234" t="s">
        <v>224</v>
      </c>
      <c r="AT169" s="234" t="s">
        <v>122</v>
      </c>
      <c r="AU169" s="234" t="s">
        <v>86</v>
      </c>
      <c r="AY169" s="16" t="s">
        <v>120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86</v>
      </c>
      <c r="BK169" s="235">
        <f>ROUND(I169*H169,2)</f>
        <v>0</v>
      </c>
      <c r="BL169" s="16" t="s">
        <v>224</v>
      </c>
      <c r="BM169" s="234" t="s">
        <v>259</v>
      </c>
    </row>
    <row r="170" s="1" customFormat="1" ht="24" customHeight="1">
      <c r="B170" s="37"/>
      <c r="C170" s="223" t="s">
        <v>260</v>
      </c>
      <c r="D170" s="223" t="s">
        <v>122</v>
      </c>
      <c r="E170" s="224" t="s">
        <v>261</v>
      </c>
      <c r="F170" s="225" t="s">
        <v>262</v>
      </c>
      <c r="G170" s="226" t="s">
        <v>223</v>
      </c>
      <c r="H170" s="227">
        <v>0.5</v>
      </c>
      <c r="I170" s="228"/>
      <c r="J170" s="229">
        <f>ROUND(I170*H170,2)</f>
        <v>0</v>
      </c>
      <c r="K170" s="225" t="s">
        <v>1</v>
      </c>
      <c r="L170" s="42"/>
      <c r="M170" s="230" t="s">
        <v>1</v>
      </c>
      <c r="N170" s="231" t="s">
        <v>43</v>
      </c>
      <c r="O170" s="85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224</v>
      </c>
      <c r="AT170" s="234" t="s">
        <v>122</v>
      </c>
      <c r="AU170" s="234" t="s">
        <v>86</v>
      </c>
      <c r="AY170" s="16" t="s">
        <v>120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86</v>
      </c>
      <c r="BK170" s="235">
        <f>ROUND(I170*H170,2)</f>
        <v>0</v>
      </c>
      <c r="BL170" s="16" t="s">
        <v>224</v>
      </c>
      <c r="BM170" s="234" t="s">
        <v>263</v>
      </c>
    </row>
    <row r="171" s="1" customFormat="1" ht="16.5" customHeight="1">
      <c r="B171" s="37"/>
      <c r="C171" s="223" t="s">
        <v>264</v>
      </c>
      <c r="D171" s="223" t="s">
        <v>122</v>
      </c>
      <c r="E171" s="224" t="s">
        <v>265</v>
      </c>
      <c r="F171" s="225" t="s">
        <v>266</v>
      </c>
      <c r="G171" s="226" t="s">
        <v>223</v>
      </c>
      <c r="H171" s="227">
        <v>1</v>
      </c>
      <c r="I171" s="228"/>
      <c r="J171" s="229">
        <f>ROUND(I171*H171,2)</f>
        <v>0</v>
      </c>
      <c r="K171" s="225" t="s">
        <v>131</v>
      </c>
      <c r="L171" s="42"/>
      <c r="M171" s="230" t="s">
        <v>1</v>
      </c>
      <c r="N171" s="231" t="s">
        <v>43</v>
      </c>
      <c r="O171" s="85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AR171" s="234" t="s">
        <v>267</v>
      </c>
      <c r="AT171" s="234" t="s">
        <v>122</v>
      </c>
      <c r="AU171" s="234" t="s">
        <v>86</v>
      </c>
      <c r="AY171" s="16" t="s">
        <v>120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6" t="s">
        <v>86</v>
      </c>
      <c r="BK171" s="235">
        <f>ROUND(I171*H171,2)</f>
        <v>0</v>
      </c>
      <c r="BL171" s="16" t="s">
        <v>267</v>
      </c>
      <c r="BM171" s="234" t="s">
        <v>268</v>
      </c>
    </row>
    <row r="172" s="1" customFormat="1">
      <c r="B172" s="37"/>
      <c r="C172" s="38"/>
      <c r="D172" s="238" t="s">
        <v>174</v>
      </c>
      <c r="E172" s="38"/>
      <c r="F172" s="258" t="s">
        <v>269</v>
      </c>
      <c r="G172" s="38"/>
      <c r="H172" s="38"/>
      <c r="I172" s="138"/>
      <c r="J172" s="38"/>
      <c r="K172" s="38"/>
      <c r="L172" s="42"/>
      <c r="M172" s="270"/>
      <c r="N172" s="271"/>
      <c r="O172" s="271"/>
      <c r="P172" s="271"/>
      <c r="Q172" s="271"/>
      <c r="R172" s="271"/>
      <c r="S172" s="271"/>
      <c r="T172" s="272"/>
      <c r="AT172" s="16" t="s">
        <v>174</v>
      </c>
      <c r="AU172" s="16" t="s">
        <v>86</v>
      </c>
    </row>
    <row r="173" s="1" customFormat="1" ht="6.96" customHeight="1">
      <c r="B173" s="60"/>
      <c r="C173" s="61"/>
      <c r="D173" s="61"/>
      <c r="E173" s="61"/>
      <c r="F173" s="61"/>
      <c r="G173" s="61"/>
      <c r="H173" s="61"/>
      <c r="I173" s="172"/>
      <c r="J173" s="61"/>
      <c r="K173" s="61"/>
      <c r="L173" s="42"/>
    </row>
  </sheetData>
  <sheetProtection sheet="1" autoFilter="0" formatColumns="0" formatRows="0" objects="1" scenarios="1" spinCount="100000" saltValue="1QehxOh7GeTnAdSmz113Arw0ChV5gZ86AsyY9RF3JkANXe5+mfNCV9r2ss+w3BKOPtwV70XHQGJVMhsY7ZGW0w==" hashValue="mgpLxecj+Z4fOx1KhEvMb5Gffzqk3S/7l6PVA9LrCFxxJjQ1NvUfpHSPxiW1W/jt2VkpRqesKySLECGVGYYNnQ==" algorithmName="SHA-512" password="CC35"/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Hážovický potok, Vigantice, sanace LB výtrže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270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6. 11. 2019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ROUND(J121,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ROUND((SUM(BE121:BE183)),  2)</f>
        <v>0</v>
      </c>
      <c r="I33" s="153">
        <v>0.20999999999999999</v>
      </c>
      <c r="J33" s="152">
        <f>ROUND(((SUM(BE121:BE183))*I33),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ROUND((SUM(BF121:BF183)),  2)</f>
        <v>0</v>
      </c>
      <c r="I34" s="153">
        <v>0.14999999999999999</v>
      </c>
      <c r="J34" s="152">
        <f>ROUND(((SUM(BF121:BF183))*I34),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ROUND((SUM(BG121:BG183)),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ROUND((SUM(BH121:BH183)),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ROUND((SUM(BI121:BI183)),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Hážovický potok, Vigantice, sanace LB výtrže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02 - oprava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Vigantice</v>
      </c>
      <c r="G89" s="38"/>
      <c r="H89" s="38"/>
      <c r="I89" s="141" t="s">
        <v>22</v>
      </c>
      <c r="J89" s="73" t="str">
        <f>IF(J12="","",J12)</f>
        <v>6. 11. 2019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J121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100</v>
      </c>
      <c r="E97" s="185"/>
      <c r="F97" s="185"/>
      <c r="G97" s="185"/>
      <c r="H97" s="185"/>
      <c r="I97" s="186"/>
      <c r="J97" s="187">
        <f>J122</f>
        <v>0</v>
      </c>
      <c r="K97" s="183"/>
      <c r="L97" s="188"/>
    </row>
    <row r="98" s="9" customFormat="1" ht="19.92" customHeight="1"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J123</f>
        <v>0</v>
      </c>
      <c r="K98" s="190"/>
      <c r="L98" s="195"/>
    </row>
    <row r="99" s="9" customFormat="1" ht="19.92" customHeight="1">
      <c r="B99" s="189"/>
      <c r="C99" s="190"/>
      <c r="D99" s="191" t="s">
        <v>271</v>
      </c>
      <c r="E99" s="192"/>
      <c r="F99" s="192"/>
      <c r="G99" s="192"/>
      <c r="H99" s="192"/>
      <c r="I99" s="193"/>
      <c r="J99" s="194">
        <f>J161</f>
        <v>0</v>
      </c>
      <c r="K99" s="190"/>
      <c r="L99" s="195"/>
    </row>
    <row r="100" s="9" customFormat="1" ht="19.92" customHeight="1">
      <c r="B100" s="189"/>
      <c r="C100" s="190"/>
      <c r="D100" s="191" t="s">
        <v>102</v>
      </c>
      <c r="E100" s="192"/>
      <c r="F100" s="192"/>
      <c r="G100" s="192"/>
      <c r="H100" s="192"/>
      <c r="I100" s="193"/>
      <c r="J100" s="194">
        <f>J164</f>
        <v>0</v>
      </c>
      <c r="K100" s="190"/>
      <c r="L100" s="195"/>
    </row>
    <row r="101" s="8" customFormat="1" ht="24.96" customHeight="1">
      <c r="B101" s="182"/>
      <c r="C101" s="183"/>
      <c r="D101" s="184" t="s">
        <v>104</v>
      </c>
      <c r="E101" s="185"/>
      <c r="F101" s="185"/>
      <c r="G101" s="185"/>
      <c r="H101" s="185"/>
      <c r="I101" s="186"/>
      <c r="J101" s="187">
        <f>J171</f>
        <v>0</v>
      </c>
      <c r="K101" s="183"/>
      <c r="L101" s="188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3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72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75"/>
      <c r="J107" s="63"/>
      <c r="K107" s="63"/>
      <c r="L107" s="42"/>
    </row>
    <row r="108" s="1" customFormat="1" ht="24.96" customHeight="1">
      <c r="B108" s="37"/>
      <c r="C108" s="22" t="s">
        <v>105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176" t="str">
        <f>E7</f>
        <v>Hážovický potok, Vigantice, sanace LB výtrže</v>
      </c>
      <c r="F111" s="31"/>
      <c r="G111" s="31"/>
      <c r="H111" s="31"/>
      <c r="I111" s="138"/>
      <c r="J111" s="38"/>
      <c r="K111" s="38"/>
      <c r="L111" s="42"/>
    </row>
    <row r="112" s="1" customFormat="1" ht="12" customHeight="1">
      <c r="B112" s="37"/>
      <c r="C112" s="31" t="s">
        <v>93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E9</f>
        <v>SO 02 - oprava</v>
      </c>
      <c r="F113" s="38"/>
      <c r="G113" s="38"/>
      <c r="H113" s="38"/>
      <c r="I113" s="13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2" customHeight="1">
      <c r="B115" s="37"/>
      <c r="C115" s="31" t="s">
        <v>20</v>
      </c>
      <c r="D115" s="38"/>
      <c r="E115" s="38"/>
      <c r="F115" s="26" t="str">
        <f>F12</f>
        <v>Vigantice</v>
      </c>
      <c r="G115" s="38"/>
      <c r="H115" s="38"/>
      <c r="I115" s="141" t="s">
        <v>22</v>
      </c>
      <c r="J115" s="73" t="str">
        <f>IF(J12="","",J12)</f>
        <v>6. 11. 2019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5.15" customHeight="1">
      <c r="B117" s="37"/>
      <c r="C117" s="31" t="s">
        <v>24</v>
      </c>
      <c r="D117" s="38"/>
      <c r="E117" s="38"/>
      <c r="F117" s="26" t="str">
        <f>E15</f>
        <v>Povodí Moravy, s.p.</v>
      </c>
      <c r="G117" s="38"/>
      <c r="H117" s="38"/>
      <c r="I117" s="141" t="s">
        <v>32</v>
      </c>
      <c r="J117" s="35" t="str">
        <f>E21</f>
        <v>PM - Ing. Šefčíková</v>
      </c>
      <c r="K117" s="38"/>
      <c r="L117" s="42"/>
    </row>
    <row r="118" s="1" customFormat="1" ht="15.15" customHeight="1">
      <c r="B118" s="37"/>
      <c r="C118" s="31" t="s">
        <v>30</v>
      </c>
      <c r="D118" s="38"/>
      <c r="E118" s="38"/>
      <c r="F118" s="26" t="str">
        <f>IF(E18="","",E18)</f>
        <v>Vyplň údaj</v>
      </c>
      <c r="G118" s="38"/>
      <c r="H118" s="38"/>
      <c r="I118" s="141" t="s">
        <v>35</v>
      </c>
      <c r="J118" s="35" t="str">
        <f>E24</f>
        <v xml:space="preserve"> 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0" customFormat="1" ht="29.28" customHeight="1">
      <c r="B120" s="196"/>
      <c r="C120" s="197" t="s">
        <v>106</v>
      </c>
      <c r="D120" s="198" t="s">
        <v>63</v>
      </c>
      <c r="E120" s="198" t="s">
        <v>59</v>
      </c>
      <c r="F120" s="198" t="s">
        <v>60</v>
      </c>
      <c r="G120" s="198" t="s">
        <v>107</v>
      </c>
      <c r="H120" s="198" t="s">
        <v>108</v>
      </c>
      <c r="I120" s="199" t="s">
        <v>109</v>
      </c>
      <c r="J120" s="200" t="s">
        <v>97</v>
      </c>
      <c r="K120" s="201" t="s">
        <v>110</v>
      </c>
      <c r="L120" s="202"/>
      <c r="M120" s="94" t="s">
        <v>1</v>
      </c>
      <c r="N120" s="95" t="s">
        <v>42</v>
      </c>
      <c r="O120" s="95" t="s">
        <v>111</v>
      </c>
      <c r="P120" s="95" t="s">
        <v>112</v>
      </c>
      <c r="Q120" s="95" t="s">
        <v>113</v>
      </c>
      <c r="R120" s="95" t="s">
        <v>114</v>
      </c>
      <c r="S120" s="95" t="s">
        <v>115</v>
      </c>
      <c r="T120" s="96" t="s">
        <v>116</v>
      </c>
    </row>
    <row r="121" s="1" customFormat="1" ht="22.8" customHeight="1">
      <c r="B121" s="37"/>
      <c r="C121" s="101" t="s">
        <v>117</v>
      </c>
      <c r="D121" s="38"/>
      <c r="E121" s="38"/>
      <c r="F121" s="38"/>
      <c r="G121" s="38"/>
      <c r="H121" s="38"/>
      <c r="I121" s="138"/>
      <c r="J121" s="203">
        <f>BK121</f>
        <v>0</v>
      </c>
      <c r="K121" s="38"/>
      <c r="L121" s="42"/>
      <c r="M121" s="97"/>
      <c r="N121" s="98"/>
      <c r="O121" s="98"/>
      <c r="P121" s="204">
        <f>P122+P171</f>
        <v>0</v>
      </c>
      <c r="Q121" s="98"/>
      <c r="R121" s="204">
        <f>R122+R171</f>
        <v>80.164535000000001</v>
      </c>
      <c r="S121" s="98"/>
      <c r="T121" s="205">
        <f>T122+T171</f>
        <v>0</v>
      </c>
      <c r="AT121" s="16" t="s">
        <v>77</v>
      </c>
      <c r="AU121" s="16" t="s">
        <v>99</v>
      </c>
      <c r="BK121" s="206">
        <f>BK122+BK171</f>
        <v>0</v>
      </c>
    </row>
    <row r="122" s="11" customFormat="1" ht="25.92" customHeight="1">
      <c r="B122" s="207"/>
      <c r="C122" s="208"/>
      <c r="D122" s="209" t="s">
        <v>77</v>
      </c>
      <c r="E122" s="210" t="s">
        <v>118</v>
      </c>
      <c r="F122" s="210" t="s">
        <v>119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P123+P161+P164</f>
        <v>0</v>
      </c>
      <c r="Q122" s="215"/>
      <c r="R122" s="216">
        <f>R123+R161+R164</f>
        <v>80.164535000000001</v>
      </c>
      <c r="S122" s="215"/>
      <c r="T122" s="217">
        <f>T123+T161+T164</f>
        <v>0</v>
      </c>
      <c r="AR122" s="218" t="s">
        <v>86</v>
      </c>
      <c r="AT122" s="219" t="s">
        <v>77</v>
      </c>
      <c r="AU122" s="219" t="s">
        <v>78</v>
      </c>
      <c r="AY122" s="218" t="s">
        <v>120</v>
      </c>
      <c r="BK122" s="220">
        <f>BK123+BK161+BK164</f>
        <v>0</v>
      </c>
    </row>
    <row r="123" s="11" customFormat="1" ht="22.8" customHeight="1">
      <c r="B123" s="207"/>
      <c r="C123" s="208"/>
      <c r="D123" s="209" t="s">
        <v>77</v>
      </c>
      <c r="E123" s="221" t="s">
        <v>86</v>
      </c>
      <c r="F123" s="221" t="s">
        <v>121</v>
      </c>
      <c r="G123" s="208"/>
      <c r="H123" s="208"/>
      <c r="I123" s="211"/>
      <c r="J123" s="222">
        <f>BK123</f>
        <v>0</v>
      </c>
      <c r="K123" s="208"/>
      <c r="L123" s="213"/>
      <c r="M123" s="214"/>
      <c r="N123" s="215"/>
      <c r="O123" s="215"/>
      <c r="P123" s="216">
        <f>SUM(P124:P160)</f>
        <v>0</v>
      </c>
      <c r="Q123" s="215"/>
      <c r="R123" s="216">
        <f>SUM(R124:R160)</f>
        <v>0.16394</v>
      </c>
      <c r="S123" s="215"/>
      <c r="T123" s="217">
        <f>SUM(T124:T160)</f>
        <v>0</v>
      </c>
      <c r="AR123" s="218" t="s">
        <v>86</v>
      </c>
      <c r="AT123" s="219" t="s">
        <v>77</v>
      </c>
      <c r="AU123" s="219" t="s">
        <v>86</v>
      </c>
      <c r="AY123" s="218" t="s">
        <v>120</v>
      </c>
      <c r="BK123" s="220">
        <f>SUM(BK124:BK160)</f>
        <v>0</v>
      </c>
    </row>
    <row r="124" s="1" customFormat="1" ht="36" customHeight="1">
      <c r="B124" s="37"/>
      <c r="C124" s="223" t="s">
        <v>86</v>
      </c>
      <c r="D124" s="223" t="s">
        <v>122</v>
      </c>
      <c r="E124" s="224" t="s">
        <v>272</v>
      </c>
      <c r="F124" s="225" t="s">
        <v>273</v>
      </c>
      <c r="G124" s="226" t="s">
        <v>125</v>
      </c>
      <c r="H124" s="227">
        <v>27.850000000000001</v>
      </c>
      <c r="I124" s="228"/>
      <c r="J124" s="229">
        <f>ROUND(I124*H124,2)</f>
        <v>0</v>
      </c>
      <c r="K124" s="225" t="s">
        <v>131</v>
      </c>
      <c r="L124" s="42"/>
      <c r="M124" s="230" t="s">
        <v>1</v>
      </c>
      <c r="N124" s="231" t="s">
        <v>43</v>
      </c>
      <c r="O124" s="85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AR124" s="234" t="s">
        <v>126</v>
      </c>
      <c r="AT124" s="234" t="s">
        <v>122</v>
      </c>
      <c r="AU124" s="234" t="s">
        <v>88</v>
      </c>
      <c r="AY124" s="16" t="s">
        <v>120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6" t="s">
        <v>86</v>
      </c>
      <c r="BK124" s="235">
        <f>ROUND(I124*H124,2)</f>
        <v>0</v>
      </c>
      <c r="BL124" s="16" t="s">
        <v>126</v>
      </c>
      <c r="BM124" s="234" t="s">
        <v>274</v>
      </c>
    </row>
    <row r="125" s="13" customFormat="1">
      <c r="B125" s="248"/>
      <c r="C125" s="249"/>
      <c r="D125" s="238" t="s">
        <v>150</v>
      </c>
      <c r="E125" s="250" t="s">
        <v>1</v>
      </c>
      <c r="F125" s="251" t="s">
        <v>275</v>
      </c>
      <c r="G125" s="249"/>
      <c r="H125" s="250" t="s">
        <v>1</v>
      </c>
      <c r="I125" s="252"/>
      <c r="J125" s="249"/>
      <c r="K125" s="249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150</v>
      </c>
      <c r="AU125" s="257" t="s">
        <v>88</v>
      </c>
      <c r="AV125" s="13" t="s">
        <v>86</v>
      </c>
      <c r="AW125" s="13" t="s">
        <v>34</v>
      </c>
      <c r="AX125" s="13" t="s">
        <v>78</v>
      </c>
      <c r="AY125" s="257" t="s">
        <v>120</v>
      </c>
    </row>
    <row r="126" s="12" customFormat="1">
      <c r="B126" s="236"/>
      <c r="C126" s="237"/>
      <c r="D126" s="238" t="s">
        <v>150</v>
      </c>
      <c r="E126" s="239" t="s">
        <v>1</v>
      </c>
      <c r="F126" s="240" t="s">
        <v>276</v>
      </c>
      <c r="G126" s="237"/>
      <c r="H126" s="241">
        <v>27.850000000000001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150</v>
      </c>
      <c r="AU126" s="247" t="s">
        <v>88</v>
      </c>
      <c r="AV126" s="12" t="s">
        <v>88</v>
      </c>
      <c r="AW126" s="12" t="s">
        <v>34</v>
      </c>
      <c r="AX126" s="12" t="s">
        <v>86</v>
      </c>
      <c r="AY126" s="247" t="s">
        <v>120</v>
      </c>
    </row>
    <row r="127" s="1" customFormat="1" ht="36" customHeight="1">
      <c r="B127" s="37"/>
      <c r="C127" s="223" t="s">
        <v>88</v>
      </c>
      <c r="D127" s="223" t="s">
        <v>122</v>
      </c>
      <c r="E127" s="224" t="s">
        <v>277</v>
      </c>
      <c r="F127" s="225" t="s">
        <v>278</v>
      </c>
      <c r="G127" s="226" t="s">
        <v>125</v>
      </c>
      <c r="H127" s="227">
        <v>20.888000000000002</v>
      </c>
      <c r="I127" s="228"/>
      <c r="J127" s="229">
        <f>ROUND(I127*H127,2)</f>
        <v>0</v>
      </c>
      <c r="K127" s="225" t="s">
        <v>131</v>
      </c>
      <c r="L127" s="42"/>
      <c r="M127" s="230" t="s">
        <v>1</v>
      </c>
      <c r="N127" s="231" t="s">
        <v>43</v>
      </c>
      <c r="O127" s="85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126</v>
      </c>
      <c r="AT127" s="234" t="s">
        <v>122</v>
      </c>
      <c r="AU127" s="234" t="s">
        <v>88</v>
      </c>
      <c r="AY127" s="16" t="s">
        <v>120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6" t="s">
        <v>86</v>
      </c>
      <c r="BK127" s="235">
        <f>ROUND(I127*H127,2)</f>
        <v>0</v>
      </c>
      <c r="BL127" s="16" t="s">
        <v>126</v>
      </c>
      <c r="BM127" s="234" t="s">
        <v>279</v>
      </c>
    </row>
    <row r="128" s="12" customFormat="1">
      <c r="B128" s="236"/>
      <c r="C128" s="237"/>
      <c r="D128" s="238" t="s">
        <v>150</v>
      </c>
      <c r="E128" s="239" t="s">
        <v>1</v>
      </c>
      <c r="F128" s="240" t="s">
        <v>280</v>
      </c>
      <c r="G128" s="237"/>
      <c r="H128" s="241">
        <v>20.888000000000002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150</v>
      </c>
      <c r="AU128" s="247" t="s">
        <v>88</v>
      </c>
      <c r="AV128" s="12" t="s">
        <v>88</v>
      </c>
      <c r="AW128" s="12" t="s">
        <v>34</v>
      </c>
      <c r="AX128" s="12" t="s">
        <v>86</v>
      </c>
      <c r="AY128" s="247" t="s">
        <v>120</v>
      </c>
    </row>
    <row r="129" s="1" customFormat="1" ht="60" customHeight="1">
      <c r="B129" s="37"/>
      <c r="C129" s="223" t="s">
        <v>133</v>
      </c>
      <c r="D129" s="223" t="s">
        <v>122</v>
      </c>
      <c r="E129" s="224" t="s">
        <v>281</v>
      </c>
      <c r="F129" s="225" t="s">
        <v>282</v>
      </c>
      <c r="G129" s="226" t="s">
        <v>125</v>
      </c>
      <c r="H129" s="227">
        <v>176.21000000000001</v>
      </c>
      <c r="I129" s="228"/>
      <c r="J129" s="229">
        <f>ROUND(I129*H129,2)</f>
        <v>0</v>
      </c>
      <c r="K129" s="225" t="s">
        <v>144</v>
      </c>
      <c r="L129" s="42"/>
      <c r="M129" s="230" t="s">
        <v>1</v>
      </c>
      <c r="N129" s="231" t="s">
        <v>43</v>
      </c>
      <c r="O129" s="85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AR129" s="234" t="s">
        <v>126</v>
      </c>
      <c r="AT129" s="234" t="s">
        <v>122</v>
      </c>
      <c r="AU129" s="234" t="s">
        <v>88</v>
      </c>
      <c r="AY129" s="16" t="s">
        <v>120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86</v>
      </c>
      <c r="BK129" s="235">
        <f>ROUND(I129*H129,2)</f>
        <v>0</v>
      </c>
      <c r="BL129" s="16" t="s">
        <v>126</v>
      </c>
      <c r="BM129" s="234" t="s">
        <v>283</v>
      </c>
    </row>
    <row r="130" s="13" customFormat="1">
      <c r="B130" s="248"/>
      <c r="C130" s="249"/>
      <c r="D130" s="238" t="s">
        <v>150</v>
      </c>
      <c r="E130" s="250" t="s">
        <v>1</v>
      </c>
      <c r="F130" s="251" t="s">
        <v>284</v>
      </c>
      <c r="G130" s="249"/>
      <c r="H130" s="250" t="s">
        <v>1</v>
      </c>
      <c r="I130" s="252"/>
      <c r="J130" s="249"/>
      <c r="K130" s="249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150</v>
      </c>
      <c r="AU130" s="257" t="s">
        <v>88</v>
      </c>
      <c r="AV130" s="13" t="s">
        <v>86</v>
      </c>
      <c r="AW130" s="13" t="s">
        <v>34</v>
      </c>
      <c r="AX130" s="13" t="s">
        <v>78</v>
      </c>
      <c r="AY130" s="257" t="s">
        <v>120</v>
      </c>
    </row>
    <row r="131" s="12" customFormat="1">
      <c r="B131" s="236"/>
      <c r="C131" s="237"/>
      <c r="D131" s="238" t="s">
        <v>150</v>
      </c>
      <c r="E131" s="239" t="s">
        <v>1</v>
      </c>
      <c r="F131" s="240" t="s">
        <v>285</v>
      </c>
      <c r="G131" s="237"/>
      <c r="H131" s="241">
        <v>17.725000000000001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150</v>
      </c>
      <c r="AU131" s="247" t="s">
        <v>88</v>
      </c>
      <c r="AV131" s="12" t="s">
        <v>88</v>
      </c>
      <c r="AW131" s="12" t="s">
        <v>34</v>
      </c>
      <c r="AX131" s="12" t="s">
        <v>78</v>
      </c>
      <c r="AY131" s="247" t="s">
        <v>120</v>
      </c>
    </row>
    <row r="132" s="13" customFormat="1">
      <c r="B132" s="248"/>
      <c r="C132" s="249"/>
      <c r="D132" s="238" t="s">
        <v>150</v>
      </c>
      <c r="E132" s="250" t="s">
        <v>1</v>
      </c>
      <c r="F132" s="251" t="s">
        <v>286</v>
      </c>
      <c r="G132" s="249"/>
      <c r="H132" s="250" t="s">
        <v>1</v>
      </c>
      <c r="I132" s="252"/>
      <c r="J132" s="249"/>
      <c r="K132" s="249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150</v>
      </c>
      <c r="AU132" s="257" t="s">
        <v>88</v>
      </c>
      <c r="AV132" s="13" t="s">
        <v>86</v>
      </c>
      <c r="AW132" s="13" t="s">
        <v>34</v>
      </c>
      <c r="AX132" s="13" t="s">
        <v>78</v>
      </c>
      <c r="AY132" s="257" t="s">
        <v>120</v>
      </c>
    </row>
    <row r="133" s="12" customFormat="1">
      <c r="B133" s="236"/>
      <c r="C133" s="237"/>
      <c r="D133" s="238" t="s">
        <v>150</v>
      </c>
      <c r="E133" s="239" t="s">
        <v>1</v>
      </c>
      <c r="F133" s="240" t="s">
        <v>287</v>
      </c>
      <c r="G133" s="237"/>
      <c r="H133" s="241">
        <v>158.48500000000001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150</v>
      </c>
      <c r="AU133" s="247" t="s">
        <v>88</v>
      </c>
      <c r="AV133" s="12" t="s">
        <v>88</v>
      </c>
      <c r="AW133" s="12" t="s">
        <v>34</v>
      </c>
      <c r="AX133" s="12" t="s">
        <v>78</v>
      </c>
      <c r="AY133" s="247" t="s">
        <v>120</v>
      </c>
    </row>
    <row r="134" s="14" customFormat="1">
      <c r="B134" s="273"/>
      <c r="C134" s="274"/>
      <c r="D134" s="238" t="s">
        <v>150</v>
      </c>
      <c r="E134" s="275" t="s">
        <v>1</v>
      </c>
      <c r="F134" s="276" t="s">
        <v>288</v>
      </c>
      <c r="G134" s="274"/>
      <c r="H134" s="277">
        <v>176.21000000000001</v>
      </c>
      <c r="I134" s="278"/>
      <c r="J134" s="274"/>
      <c r="K134" s="274"/>
      <c r="L134" s="279"/>
      <c r="M134" s="280"/>
      <c r="N134" s="281"/>
      <c r="O134" s="281"/>
      <c r="P134" s="281"/>
      <c r="Q134" s="281"/>
      <c r="R134" s="281"/>
      <c r="S134" s="281"/>
      <c r="T134" s="282"/>
      <c r="AT134" s="283" t="s">
        <v>150</v>
      </c>
      <c r="AU134" s="283" t="s">
        <v>88</v>
      </c>
      <c r="AV134" s="14" t="s">
        <v>126</v>
      </c>
      <c r="AW134" s="14" t="s">
        <v>34</v>
      </c>
      <c r="AX134" s="14" t="s">
        <v>86</v>
      </c>
      <c r="AY134" s="283" t="s">
        <v>120</v>
      </c>
    </row>
    <row r="135" s="1" customFormat="1" ht="24" customHeight="1">
      <c r="B135" s="37"/>
      <c r="C135" s="223" t="s">
        <v>126</v>
      </c>
      <c r="D135" s="223" t="s">
        <v>122</v>
      </c>
      <c r="E135" s="224" t="s">
        <v>289</v>
      </c>
      <c r="F135" s="225" t="s">
        <v>290</v>
      </c>
      <c r="G135" s="226" t="s">
        <v>125</v>
      </c>
      <c r="H135" s="227">
        <v>73.882999999999996</v>
      </c>
      <c r="I135" s="228"/>
      <c r="J135" s="229">
        <f>ROUND(I135*H135,2)</f>
        <v>0</v>
      </c>
      <c r="K135" s="225" t="s">
        <v>1</v>
      </c>
      <c r="L135" s="42"/>
      <c r="M135" s="230" t="s">
        <v>1</v>
      </c>
      <c r="N135" s="231" t="s">
        <v>43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126</v>
      </c>
      <c r="AT135" s="234" t="s">
        <v>122</v>
      </c>
      <c r="AU135" s="234" t="s">
        <v>88</v>
      </c>
      <c r="AY135" s="16" t="s">
        <v>120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86</v>
      </c>
      <c r="BK135" s="235">
        <f>ROUND(I135*H135,2)</f>
        <v>0</v>
      </c>
      <c r="BL135" s="16" t="s">
        <v>126</v>
      </c>
      <c r="BM135" s="234" t="s">
        <v>291</v>
      </c>
    </row>
    <row r="136" s="12" customFormat="1">
      <c r="B136" s="236"/>
      <c r="C136" s="237"/>
      <c r="D136" s="238" t="s">
        <v>150</v>
      </c>
      <c r="E136" s="239" t="s">
        <v>1</v>
      </c>
      <c r="F136" s="240" t="s">
        <v>292</v>
      </c>
      <c r="G136" s="237"/>
      <c r="H136" s="241">
        <v>73.882999999999996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150</v>
      </c>
      <c r="AU136" s="247" t="s">
        <v>88</v>
      </c>
      <c r="AV136" s="12" t="s">
        <v>88</v>
      </c>
      <c r="AW136" s="12" t="s">
        <v>34</v>
      </c>
      <c r="AX136" s="12" t="s">
        <v>86</v>
      </c>
      <c r="AY136" s="247" t="s">
        <v>120</v>
      </c>
    </row>
    <row r="137" s="1" customFormat="1" ht="16.5" customHeight="1">
      <c r="B137" s="37"/>
      <c r="C137" s="223" t="s">
        <v>141</v>
      </c>
      <c r="D137" s="223" t="s">
        <v>122</v>
      </c>
      <c r="E137" s="224" t="s">
        <v>293</v>
      </c>
      <c r="F137" s="225" t="s">
        <v>294</v>
      </c>
      <c r="G137" s="226" t="s">
        <v>125</v>
      </c>
      <c r="H137" s="227">
        <v>73.882999999999996</v>
      </c>
      <c r="I137" s="228"/>
      <c r="J137" s="229">
        <f>ROUND(I137*H137,2)</f>
        <v>0</v>
      </c>
      <c r="K137" s="225" t="s">
        <v>1</v>
      </c>
      <c r="L137" s="42"/>
      <c r="M137" s="230" t="s">
        <v>1</v>
      </c>
      <c r="N137" s="231" t="s">
        <v>43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126</v>
      </c>
      <c r="AT137" s="234" t="s">
        <v>122</v>
      </c>
      <c r="AU137" s="234" t="s">
        <v>88</v>
      </c>
      <c r="AY137" s="16" t="s">
        <v>120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86</v>
      </c>
      <c r="BK137" s="235">
        <f>ROUND(I137*H137,2)</f>
        <v>0</v>
      </c>
      <c r="BL137" s="16" t="s">
        <v>126</v>
      </c>
      <c r="BM137" s="234" t="s">
        <v>295</v>
      </c>
    </row>
    <row r="138" s="1" customFormat="1" ht="24" customHeight="1">
      <c r="B138" s="37"/>
      <c r="C138" s="223" t="s">
        <v>146</v>
      </c>
      <c r="D138" s="223" t="s">
        <v>122</v>
      </c>
      <c r="E138" s="224" t="s">
        <v>296</v>
      </c>
      <c r="F138" s="225" t="s">
        <v>297</v>
      </c>
      <c r="G138" s="226" t="s">
        <v>155</v>
      </c>
      <c r="H138" s="227">
        <v>4.2080000000000002</v>
      </c>
      <c r="I138" s="228"/>
      <c r="J138" s="229">
        <f>ROUND(I138*H138,2)</f>
        <v>0</v>
      </c>
      <c r="K138" s="225" t="s">
        <v>144</v>
      </c>
      <c r="L138" s="42"/>
      <c r="M138" s="230" t="s">
        <v>1</v>
      </c>
      <c r="N138" s="231" t="s">
        <v>43</v>
      </c>
      <c r="O138" s="85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126</v>
      </c>
      <c r="AT138" s="234" t="s">
        <v>122</v>
      </c>
      <c r="AU138" s="234" t="s">
        <v>88</v>
      </c>
      <c r="AY138" s="16" t="s">
        <v>120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86</v>
      </c>
      <c r="BK138" s="235">
        <f>ROUND(I138*H138,2)</f>
        <v>0</v>
      </c>
      <c r="BL138" s="16" t="s">
        <v>126</v>
      </c>
      <c r="BM138" s="234" t="s">
        <v>298</v>
      </c>
    </row>
    <row r="139" s="13" customFormat="1">
      <c r="B139" s="248"/>
      <c r="C139" s="249"/>
      <c r="D139" s="238" t="s">
        <v>150</v>
      </c>
      <c r="E139" s="250" t="s">
        <v>1</v>
      </c>
      <c r="F139" s="251" t="s">
        <v>299</v>
      </c>
      <c r="G139" s="249"/>
      <c r="H139" s="250" t="s">
        <v>1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150</v>
      </c>
      <c r="AU139" s="257" t="s">
        <v>88</v>
      </c>
      <c r="AV139" s="13" t="s">
        <v>86</v>
      </c>
      <c r="AW139" s="13" t="s">
        <v>34</v>
      </c>
      <c r="AX139" s="13" t="s">
        <v>78</v>
      </c>
      <c r="AY139" s="257" t="s">
        <v>120</v>
      </c>
    </row>
    <row r="140" s="12" customFormat="1">
      <c r="B140" s="236"/>
      <c r="C140" s="237"/>
      <c r="D140" s="238" t="s">
        <v>150</v>
      </c>
      <c r="E140" s="239" t="s">
        <v>1</v>
      </c>
      <c r="F140" s="240" t="s">
        <v>300</v>
      </c>
      <c r="G140" s="237"/>
      <c r="H140" s="241">
        <v>4.2080000000000002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150</v>
      </c>
      <c r="AU140" s="247" t="s">
        <v>88</v>
      </c>
      <c r="AV140" s="12" t="s">
        <v>88</v>
      </c>
      <c r="AW140" s="12" t="s">
        <v>34</v>
      </c>
      <c r="AX140" s="12" t="s">
        <v>86</v>
      </c>
      <c r="AY140" s="247" t="s">
        <v>120</v>
      </c>
    </row>
    <row r="141" s="1" customFormat="1" ht="36" customHeight="1">
      <c r="B141" s="37"/>
      <c r="C141" s="223" t="s">
        <v>152</v>
      </c>
      <c r="D141" s="223" t="s">
        <v>122</v>
      </c>
      <c r="E141" s="224" t="s">
        <v>301</v>
      </c>
      <c r="F141" s="225" t="s">
        <v>302</v>
      </c>
      <c r="G141" s="226" t="s">
        <v>155</v>
      </c>
      <c r="H141" s="227">
        <v>4.2080000000000002</v>
      </c>
      <c r="I141" s="228"/>
      <c r="J141" s="229">
        <f>ROUND(I141*H141,2)</f>
        <v>0</v>
      </c>
      <c r="K141" s="225" t="s">
        <v>131</v>
      </c>
      <c r="L141" s="42"/>
      <c r="M141" s="230" t="s">
        <v>1</v>
      </c>
      <c r="N141" s="231" t="s">
        <v>43</v>
      </c>
      <c r="O141" s="85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AR141" s="234" t="s">
        <v>126</v>
      </c>
      <c r="AT141" s="234" t="s">
        <v>122</v>
      </c>
      <c r="AU141" s="234" t="s">
        <v>88</v>
      </c>
      <c r="AY141" s="16" t="s">
        <v>120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6" t="s">
        <v>86</v>
      </c>
      <c r="BK141" s="235">
        <f>ROUND(I141*H141,2)</f>
        <v>0</v>
      </c>
      <c r="BL141" s="16" t="s">
        <v>126</v>
      </c>
      <c r="BM141" s="234" t="s">
        <v>303</v>
      </c>
    </row>
    <row r="142" s="1" customFormat="1" ht="36" customHeight="1">
      <c r="B142" s="37"/>
      <c r="C142" s="223" t="s">
        <v>159</v>
      </c>
      <c r="D142" s="223" t="s">
        <v>122</v>
      </c>
      <c r="E142" s="224" t="s">
        <v>304</v>
      </c>
      <c r="F142" s="225" t="s">
        <v>305</v>
      </c>
      <c r="G142" s="226" t="s">
        <v>155</v>
      </c>
      <c r="H142" s="227">
        <v>4.2080000000000002</v>
      </c>
      <c r="I142" s="228"/>
      <c r="J142" s="229">
        <f>ROUND(I142*H142,2)</f>
        <v>0</v>
      </c>
      <c r="K142" s="225" t="s">
        <v>131</v>
      </c>
      <c r="L142" s="42"/>
      <c r="M142" s="230" t="s">
        <v>1</v>
      </c>
      <c r="N142" s="231" t="s">
        <v>43</v>
      </c>
      <c r="O142" s="85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AR142" s="234" t="s">
        <v>126</v>
      </c>
      <c r="AT142" s="234" t="s">
        <v>122</v>
      </c>
      <c r="AU142" s="234" t="s">
        <v>88</v>
      </c>
      <c r="AY142" s="16" t="s">
        <v>120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6" t="s">
        <v>86</v>
      </c>
      <c r="BK142" s="235">
        <f>ROUND(I142*H142,2)</f>
        <v>0</v>
      </c>
      <c r="BL142" s="16" t="s">
        <v>126</v>
      </c>
      <c r="BM142" s="234" t="s">
        <v>306</v>
      </c>
    </row>
    <row r="143" s="1" customFormat="1" ht="16.5" customHeight="1">
      <c r="B143" s="37"/>
      <c r="C143" s="260" t="s">
        <v>165</v>
      </c>
      <c r="D143" s="260" t="s">
        <v>214</v>
      </c>
      <c r="E143" s="261" t="s">
        <v>307</v>
      </c>
      <c r="F143" s="262" t="s">
        <v>308</v>
      </c>
      <c r="G143" s="263" t="s">
        <v>309</v>
      </c>
      <c r="H143" s="264">
        <v>0.063</v>
      </c>
      <c r="I143" s="265"/>
      <c r="J143" s="266">
        <f>ROUND(I143*H143,2)</f>
        <v>0</v>
      </c>
      <c r="K143" s="262" t="s">
        <v>131</v>
      </c>
      <c r="L143" s="267"/>
      <c r="M143" s="268" t="s">
        <v>1</v>
      </c>
      <c r="N143" s="269" t="s">
        <v>43</v>
      </c>
      <c r="O143" s="85"/>
      <c r="P143" s="232">
        <f>O143*H143</f>
        <v>0</v>
      </c>
      <c r="Q143" s="232">
        <v>0.001</v>
      </c>
      <c r="R143" s="232">
        <f>Q143*H143</f>
        <v>6.3E-05</v>
      </c>
      <c r="S143" s="232">
        <v>0</v>
      </c>
      <c r="T143" s="233">
        <f>S143*H143</f>
        <v>0</v>
      </c>
      <c r="AR143" s="234" t="s">
        <v>159</v>
      </c>
      <c r="AT143" s="234" t="s">
        <v>214</v>
      </c>
      <c r="AU143" s="234" t="s">
        <v>88</v>
      </c>
      <c r="AY143" s="16" t="s">
        <v>120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6" t="s">
        <v>86</v>
      </c>
      <c r="BK143" s="235">
        <f>ROUND(I143*H143,2)</f>
        <v>0</v>
      </c>
      <c r="BL143" s="16" t="s">
        <v>126</v>
      </c>
      <c r="BM143" s="234" t="s">
        <v>310</v>
      </c>
    </row>
    <row r="144" s="12" customFormat="1">
      <c r="B144" s="236"/>
      <c r="C144" s="237"/>
      <c r="D144" s="238" t="s">
        <v>150</v>
      </c>
      <c r="E144" s="237"/>
      <c r="F144" s="240" t="s">
        <v>311</v>
      </c>
      <c r="G144" s="237"/>
      <c r="H144" s="241">
        <v>0.063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150</v>
      </c>
      <c r="AU144" s="247" t="s">
        <v>88</v>
      </c>
      <c r="AV144" s="12" t="s">
        <v>88</v>
      </c>
      <c r="AW144" s="12" t="s">
        <v>4</v>
      </c>
      <c r="AX144" s="12" t="s">
        <v>86</v>
      </c>
      <c r="AY144" s="247" t="s">
        <v>120</v>
      </c>
    </row>
    <row r="145" s="1" customFormat="1" ht="36" customHeight="1">
      <c r="B145" s="37"/>
      <c r="C145" s="223" t="s">
        <v>170</v>
      </c>
      <c r="D145" s="223" t="s">
        <v>122</v>
      </c>
      <c r="E145" s="224" t="s">
        <v>312</v>
      </c>
      <c r="F145" s="225" t="s">
        <v>313</v>
      </c>
      <c r="G145" s="226" t="s">
        <v>155</v>
      </c>
      <c r="H145" s="227">
        <v>139.14500000000001</v>
      </c>
      <c r="I145" s="228"/>
      <c r="J145" s="229">
        <f>ROUND(I145*H145,2)</f>
        <v>0</v>
      </c>
      <c r="K145" s="225" t="s">
        <v>144</v>
      </c>
      <c r="L145" s="42"/>
      <c r="M145" s="230" t="s">
        <v>1</v>
      </c>
      <c r="N145" s="231" t="s">
        <v>43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126</v>
      </c>
      <c r="AT145" s="234" t="s">
        <v>122</v>
      </c>
      <c r="AU145" s="234" t="s">
        <v>88</v>
      </c>
      <c r="AY145" s="16" t="s">
        <v>120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86</v>
      </c>
      <c r="BK145" s="235">
        <f>ROUND(I145*H145,2)</f>
        <v>0</v>
      </c>
      <c r="BL145" s="16" t="s">
        <v>126</v>
      </c>
      <c r="BM145" s="234" t="s">
        <v>314</v>
      </c>
    </row>
    <row r="146" s="12" customFormat="1">
      <c r="B146" s="236"/>
      <c r="C146" s="237"/>
      <c r="D146" s="238" t="s">
        <v>150</v>
      </c>
      <c r="E146" s="239" t="s">
        <v>1</v>
      </c>
      <c r="F146" s="240" t="s">
        <v>315</v>
      </c>
      <c r="G146" s="237"/>
      <c r="H146" s="241">
        <v>139.14500000000001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150</v>
      </c>
      <c r="AU146" s="247" t="s">
        <v>88</v>
      </c>
      <c r="AV146" s="12" t="s">
        <v>88</v>
      </c>
      <c r="AW146" s="12" t="s">
        <v>34</v>
      </c>
      <c r="AX146" s="12" t="s">
        <v>86</v>
      </c>
      <c r="AY146" s="247" t="s">
        <v>120</v>
      </c>
    </row>
    <row r="147" s="1" customFormat="1" ht="24" customHeight="1">
      <c r="B147" s="37"/>
      <c r="C147" s="223" t="s">
        <v>177</v>
      </c>
      <c r="D147" s="223" t="s">
        <v>122</v>
      </c>
      <c r="E147" s="224" t="s">
        <v>316</v>
      </c>
      <c r="F147" s="225" t="s">
        <v>317</v>
      </c>
      <c r="G147" s="226" t="s">
        <v>155</v>
      </c>
      <c r="H147" s="227">
        <v>126.645</v>
      </c>
      <c r="I147" s="228"/>
      <c r="J147" s="229">
        <f>ROUND(I147*H147,2)</f>
        <v>0</v>
      </c>
      <c r="K147" s="225" t="s">
        <v>144</v>
      </c>
      <c r="L147" s="42"/>
      <c r="M147" s="230" t="s">
        <v>1</v>
      </c>
      <c r="N147" s="231" t="s">
        <v>43</v>
      </c>
      <c r="O147" s="85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AR147" s="234" t="s">
        <v>126</v>
      </c>
      <c r="AT147" s="234" t="s">
        <v>122</v>
      </c>
      <c r="AU147" s="234" t="s">
        <v>88</v>
      </c>
      <c r="AY147" s="16" t="s">
        <v>120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6" t="s">
        <v>86</v>
      </c>
      <c r="BK147" s="235">
        <f>ROUND(I147*H147,2)</f>
        <v>0</v>
      </c>
      <c r="BL147" s="16" t="s">
        <v>126</v>
      </c>
      <c r="BM147" s="234" t="s">
        <v>318</v>
      </c>
    </row>
    <row r="148" s="12" customFormat="1">
      <c r="B148" s="236"/>
      <c r="C148" s="237"/>
      <c r="D148" s="238" t="s">
        <v>150</v>
      </c>
      <c r="E148" s="239" t="s">
        <v>1</v>
      </c>
      <c r="F148" s="240" t="s">
        <v>319</v>
      </c>
      <c r="G148" s="237"/>
      <c r="H148" s="241">
        <v>126.645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150</v>
      </c>
      <c r="AU148" s="247" t="s">
        <v>88</v>
      </c>
      <c r="AV148" s="12" t="s">
        <v>88</v>
      </c>
      <c r="AW148" s="12" t="s">
        <v>34</v>
      </c>
      <c r="AX148" s="12" t="s">
        <v>86</v>
      </c>
      <c r="AY148" s="247" t="s">
        <v>120</v>
      </c>
    </row>
    <row r="149" s="1" customFormat="1" ht="36" customHeight="1">
      <c r="B149" s="37"/>
      <c r="C149" s="223" t="s">
        <v>183</v>
      </c>
      <c r="D149" s="223" t="s">
        <v>122</v>
      </c>
      <c r="E149" s="224" t="s">
        <v>320</v>
      </c>
      <c r="F149" s="225" t="s">
        <v>321</v>
      </c>
      <c r="G149" s="226" t="s">
        <v>155</v>
      </c>
      <c r="H149" s="227">
        <v>139.14500000000001</v>
      </c>
      <c r="I149" s="228"/>
      <c r="J149" s="229">
        <f>ROUND(I149*H149,2)</f>
        <v>0</v>
      </c>
      <c r="K149" s="225" t="s">
        <v>144</v>
      </c>
      <c r="L149" s="42"/>
      <c r="M149" s="230" t="s">
        <v>1</v>
      </c>
      <c r="N149" s="231" t="s">
        <v>43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126</v>
      </c>
      <c r="AT149" s="234" t="s">
        <v>122</v>
      </c>
      <c r="AU149" s="234" t="s">
        <v>88</v>
      </c>
      <c r="AY149" s="16" t="s">
        <v>120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86</v>
      </c>
      <c r="BK149" s="235">
        <f>ROUND(I149*H149,2)</f>
        <v>0</v>
      </c>
      <c r="BL149" s="16" t="s">
        <v>126</v>
      </c>
      <c r="BM149" s="234" t="s">
        <v>322</v>
      </c>
    </row>
    <row r="150" s="1" customFormat="1" ht="16.5" customHeight="1">
      <c r="B150" s="37"/>
      <c r="C150" s="260" t="s">
        <v>189</v>
      </c>
      <c r="D150" s="260" t="s">
        <v>214</v>
      </c>
      <c r="E150" s="261" t="s">
        <v>323</v>
      </c>
      <c r="F150" s="262" t="s">
        <v>324</v>
      </c>
      <c r="G150" s="263" t="s">
        <v>309</v>
      </c>
      <c r="H150" s="264">
        <v>2.0870000000000002</v>
      </c>
      <c r="I150" s="265"/>
      <c r="J150" s="266">
        <f>ROUND(I150*H150,2)</f>
        <v>0</v>
      </c>
      <c r="K150" s="262" t="s">
        <v>144</v>
      </c>
      <c r="L150" s="267"/>
      <c r="M150" s="268" t="s">
        <v>1</v>
      </c>
      <c r="N150" s="269" t="s">
        <v>43</v>
      </c>
      <c r="O150" s="85"/>
      <c r="P150" s="232">
        <f>O150*H150</f>
        <v>0</v>
      </c>
      <c r="Q150" s="232">
        <v>0.001</v>
      </c>
      <c r="R150" s="232">
        <f>Q150*H150</f>
        <v>0.0020870000000000003</v>
      </c>
      <c r="S150" s="232">
        <v>0</v>
      </c>
      <c r="T150" s="233">
        <f>S150*H150</f>
        <v>0</v>
      </c>
      <c r="AR150" s="234" t="s">
        <v>159</v>
      </c>
      <c r="AT150" s="234" t="s">
        <v>214</v>
      </c>
      <c r="AU150" s="234" t="s">
        <v>88</v>
      </c>
      <c r="AY150" s="16" t="s">
        <v>120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6" t="s">
        <v>86</v>
      </c>
      <c r="BK150" s="235">
        <f>ROUND(I150*H150,2)</f>
        <v>0</v>
      </c>
      <c r="BL150" s="16" t="s">
        <v>126</v>
      </c>
      <c r="BM150" s="234" t="s">
        <v>325</v>
      </c>
    </row>
    <row r="151" s="12" customFormat="1">
      <c r="B151" s="236"/>
      <c r="C151" s="237"/>
      <c r="D151" s="238" t="s">
        <v>150</v>
      </c>
      <c r="E151" s="237"/>
      <c r="F151" s="240" t="s">
        <v>326</v>
      </c>
      <c r="G151" s="237"/>
      <c r="H151" s="241">
        <v>2.0870000000000002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150</v>
      </c>
      <c r="AU151" s="247" t="s">
        <v>88</v>
      </c>
      <c r="AV151" s="12" t="s">
        <v>88</v>
      </c>
      <c r="AW151" s="12" t="s">
        <v>4</v>
      </c>
      <c r="AX151" s="12" t="s">
        <v>86</v>
      </c>
      <c r="AY151" s="247" t="s">
        <v>120</v>
      </c>
    </row>
    <row r="152" s="1" customFormat="1" ht="16.5" customHeight="1">
      <c r="B152" s="37"/>
      <c r="C152" s="223" t="s">
        <v>193</v>
      </c>
      <c r="D152" s="223" t="s">
        <v>122</v>
      </c>
      <c r="E152" s="224" t="s">
        <v>327</v>
      </c>
      <c r="F152" s="225" t="s">
        <v>328</v>
      </c>
      <c r="G152" s="226" t="s">
        <v>125</v>
      </c>
      <c r="H152" s="227">
        <v>130.85300000000001</v>
      </c>
      <c r="I152" s="228"/>
      <c r="J152" s="229">
        <f>ROUND(I152*H152,2)</f>
        <v>0</v>
      </c>
      <c r="K152" s="225" t="s">
        <v>1</v>
      </c>
      <c r="L152" s="42"/>
      <c r="M152" s="230" t="s">
        <v>1</v>
      </c>
      <c r="N152" s="231" t="s">
        <v>43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126</v>
      </c>
      <c r="AT152" s="234" t="s">
        <v>122</v>
      </c>
      <c r="AU152" s="234" t="s">
        <v>88</v>
      </c>
      <c r="AY152" s="16" t="s">
        <v>120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86</v>
      </c>
      <c r="BK152" s="235">
        <f>ROUND(I152*H152,2)</f>
        <v>0</v>
      </c>
      <c r="BL152" s="16" t="s">
        <v>126</v>
      </c>
      <c r="BM152" s="234" t="s">
        <v>329</v>
      </c>
    </row>
    <row r="153" s="12" customFormat="1">
      <c r="B153" s="236"/>
      <c r="C153" s="237"/>
      <c r="D153" s="238" t="s">
        <v>150</v>
      </c>
      <c r="E153" s="239" t="s">
        <v>1</v>
      </c>
      <c r="F153" s="240" t="s">
        <v>330</v>
      </c>
      <c r="G153" s="237"/>
      <c r="H153" s="241">
        <v>130.85300000000001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150</v>
      </c>
      <c r="AU153" s="247" t="s">
        <v>88</v>
      </c>
      <c r="AV153" s="12" t="s">
        <v>88</v>
      </c>
      <c r="AW153" s="12" t="s">
        <v>34</v>
      </c>
      <c r="AX153" s="12" t="s">
        <v>86</v>
      </c>
      <c r="AY153" s="247" t="s">
        <v>120</v>
      </c>
    </row>
    <row r="154" s="1" customFormat="1" ht="16.5" customHeight="1">
      <c r="B154" s="37"/>
      <c r="C154" s="223" t="s">
        <v>8</v>
      </c>
      <c r="D154" s="223" t="s">
        <v>122</v>
      </c>
      <c r="E154" s="224" t="s">
        <v>331</v>
      </c>
      <c r="F154" s="225" t="s">
        <v>332</v>
      </c>
      <c r="G154" s="226" t="s">
        <v>125</v>
      </c>
      <c r="H154" s="227">
        <v>130.85300000000001</v>
      </c>
      <c r="I154" s="228"/>
      <c r="J154" s="229">
        <f>ROUND(I154*H154,2)</f>
        <v>0</v>
      </c>
      <c r="K154" s="225" t="s">
        <v>1</v>
      </c>
      <c r="L154" s="42"/>
      <c r="M154" s="230" t="s">
        <v>1</v>
      </c>
      <c r="N154" s="231" t="s">
        <v>43</v>
      </c>
      <c r="O154" s="85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AR154" s="234" t="s">
        <v>126</v>
      </c>
      <c r="AT154" s="234" t="s">
        <v>122</v>
      </c>
      <c r="AU154" s="234" t="s">
        <v>88</v>
      </c>
      <c r="AY154" s="16" t="s">
        <v>120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6" t="s">
        <v>86</v>
      </c>
      <c r="BK154" s="235">
        <f>ROUND(I154*H154,2)</f>
        <v>0</v>
      </c>
      <c r="BL154" s="16" t="s">
        <v>126</v>
      </c>
      <c r="BM154" s="234" t="s">
        <v>333</v>
      </c>
    </row>
    <row r="155" s="1" customFormat="1" ht="24" customHeight="1">
      <c r="B155" s="37"/>
      <c r="C155" s="223" t="s">
        <v>201</v>
      </c>
      <c r="D155" s="223" t="s">
        <v>122</v>
      </c>
      <c r="E155" s="224" t="s">
        <v>334</v>
      </c>
      <c r="F155" s="225" t="s">
        <v>335</v>
      </c>
      <c r="G155" s="226" t="s">
        <v>336</v>
      </c>
      <c r="H155" s="227">
        <v>9</v>
      </c>
      <c r="I155" s="228"/>
      <c r="J155" s="229">
        <f>ROUND(I155*H155,2)</f>
        <v>0</v>
      </c>
      <c r="K155" s="225" t="s">
        <v>131</v>
      </c>
      <c r="L155" s="42"/>
      <c r="M155" s="230" t="s">
        <v>1</v>
      </c>
      <c r="N155" s="231" t="s">
        <v>43</v>
      </c>
      <c r="O155" s="85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AR155" s="234" t="s">
        <v>126</v>
      </c>
      <c r="AT155" s="234" t="s">
        <v>122</v>
      </c>
      <c r="AU155" s="234" t="s">
        <v>88</v>
      </c>
      <c r="AY155" s="16" t="s">
        <v>120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86</v>
      </c>
      <c r="BK155" s="235">
        <f>ROUND(I155*H155,2)</f>
        <v>0</v>
      </c>
      <c r="BL155" s="16" t="s">
        <v>126</v>
      </c>
      <c r="BM155" s="234" t="s">
        <v>337</v>
      </c>
    </row>
    <row r="156" s="1" customFormat="1" ht="36" customHeight="1">
      <c r="B156" s="37"/>
      <c r="C156" s="223" t="s">
        <v>207</v>
      </c>
      <c r="D156" s="223" t="s">
        <v>122</v>
      </c>
      <c r="E156" s="224" t="s">
        <v>338</v>
      </c>
      <c r="F156" s="225" t="s">
        <v>339</v>
      </c>
      <c r="G156" s="226" t="s">
        <v>336</v>
      </c>
      <c r="H156" s="227">
        <v>9</v>
      </c>
      <c r="I156" s="228"/>
      <c r="J156" s="229">
        <f>ROUND(I156*H156,2)</f>
        <v>0</v>
      </c>
      <c r="K156" s="225" t="s">
        <v>131</v>
      </c>
      <c r="L156" s="42"/>
      <c r="M156" s="230" t="s">
        <v>1</v>
      </c>
      <c r="N156" s="231" t="s">
        <v>43</v>
      </c>
      <c r="O156" s="85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AR156" s="234" t="s">
        <v>126</v>
      </c>
      <c r="AT156" s="234" t="s">
        <v>122</v>
      </c>
      <c r="AU156" s="234" t="s">
        <v>88</v>
      </c>
      <c r="AY156" s="16" t="s">
        <v>120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6" t="s">
        <v>86</v>
      </c>
      <c r="BK156" s="235">
        <f>ROUND(I156*H156,2)</f>
        <v>0</v>
      </c>
      <c r="BL156" s="16" t="s">
        <v>126</v>
      </c>
      <c r="BM156" s="234" t="s">
        <v>340</v>
      </c>
    </row>
    <row r="157" s="1" customFormat="1" ht="16.5" customHeight="1">
      <c r="B157" s="37"/>
      <c r="C157" s="260" t="s">
        <v>213</v>
      </c>
      <c r="D157" s="260" t="s">
        <v>214</v>
      </c>
      <c r="E157" s="261" t="s">
        <v>341</v>
      </c>
      <c r="F157" s="262" t="s">
        <v>342</v>
      </c>
      <c r="G157" s="263" t="s">
        <v>336</v>
      </c>
      <c r="H157" s="264">
        <v>4</v>
      </c>
      <c r="I157" s="265"/>
      <c r="J157" s="266">
        <f>ROUND(I157*H157,2)</f>
        <v>0</v>
      </c>
      <c r="K157" s="262" t="s">
        <v>1</v>
      </c>
      <c r="L157" s="267"/>
      <c r="M157" s="268" t="s">
        <v>1</v>
      </c>
      <c r="N157" s="269" t="s">
        <v>43</v>
      </c>
      <c r="O157" s="85"/>
      <c r="P157" s="232">
        <f>O157*H157</f>
        <v>0</v>
      </c>
      <c r="Q157" s="232">
        <v>0.027</v>
      </c>
      <c r="R157" s="232">
        <f>Q157*H157</f>
        <v>0.108</v>
      </c>
      <c r="S157" s="232">
        <v>0</v>
      </c>
      <c r="T157" s="233">
        <f>S157*H157</f>
        <v>0</v>
      </c>
      <c r="AR157" s="234" t="s">
        <v>159</v>
      </c>
      <c r="AT157" s="234" t="s">
        <v>214</v>
      </c>
      <c r="AU157" s="234" t="s">
        <v>88</v>
      </c>
      <c r="AY157" s="16" t="s">
        <v>120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6" t="s">
        <v>86</v>
      </c>
      <c r="BK157" s="235">
        <f>ROUND(I157*H157,2)</f>
        <v>0</v>
      </c>
      <c r="BL157" s="16" t="s">
        <v>126</v>
      </c>
      <c r="BM157" s="234" t="s">
        <v>343</v>
      </c>
    </row>
    <row r="158" s="1" customFormat="1" ht="16.5" customHeight="1">
      <c r="B158" s="37"/>
      <c r="C158" s="260" t="s">
        <v>220</v>
      </c>
      <c r="D158" s="260" t="s">
        <v>214</v>
      </c>
      <c r="E158" s="261" t="s">
        <v>344</v>
      </c>
      <c r="F158" s="262" t="s">
        <v>345</v>
      </c>
      <c r="G158" s="263" t="s">
        <v>336</v>
      </c>
      <c r="H158" s="264">
        <v>5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43</v>
      </c>
      <c r="O158" s="85"/>
      <c r="P158" s="232">
        <f>O158*H158</f>
        <v>0</v>
      </c>
      <c r="Q158" s="232">
        <v>3.0000000000000001E-05</v>
      </c>
      <c r="R158" s="232">
        <f>Q158*H158</f>
        <v>0.00015000000000000001</v>
      </c>
      <c r="S158" s="232">
        <v>0</v>
      </c>
      <c r="T158" s="233">
        <f>S158*H158</f>
        <v>0</v>
      </c>
      <c r="AR158" s="234" t="s">
        <v>159</v>
      </c>
      <c r="AT158" s="234" t="s">
        <v>214</v>
      </c>
      <c r="AU158" s="234" t="s">
        <v>88</v>
      </c>
      <c r="AY158" s="16" t="s">
        <v>120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86</v>
      </c>
      <c r="BK158" s="235">
        <f>ROUND(I158*H158,2)</f>
        <v>0</v>
      </c>
      <c r="BL158" s="16" t="s">
        <v>126</v>
      </c>
      <c r="BM158" s="234" t="s">
        <v>346</v>
      </c>
    </row>
    <row r="159" s="1" customFormat="1" ht="24" customHeight="1">
      <c r="B159" s="37"/>
      <c r="C159" s="223" t="s">
        <v>227</v>
      </c>
      <c r="D159" s="223" t="s">
        <v>122</v>
      </c>
      <c r="E159" s="224" t="s">
        <v>347</v>
      </c>
      <c r="F159" s="225" t="s">
        <v>348</v>
      </c>
      <c r="G159" s="226" t="s">
        <v>336</v>
      </c>
      <c r="H159" s="227">
        <v>9</v>
      </c>
      <c r="I159" s="228"/>
      <c r="J159" s="229">
        <f>ROUND(I159*H159,2)</f>
        <v>0</v>
      </c>
      <c r="K159" s="225" t="s">
        <v>131</v>
      </c>
      <c r="L159" s="42"/>
      <c r="M159" s="230" t="s">
        <v>1</v>
      </c>
      <c r="N159" s="231" t="s">
        <v>43</v>
      </c>
      <c r="O159" s="85"/>
      <c r="P159" s="232">
        <f>O159*H159</f>
        <v>0</v>
      </c>
      <c r="Q159" s="232">
        <v>6.0000000000000002E-05</v>
      </c>
      <c r="R159" s="232">
        <f>Q159*H159</f>
        <v>0.00054000000000000001</v>
      </c>
      <c r="S159" s="232">
        <v>0</v>
      </c>
      <c r="T159" s="233">
        <f>S159*H159</f>
        <v>0</v>
      </c>
      <c r="AR159" s="234" t="s">
        <v>126</v>
      </c>
      <c r="AT159" s="234" t="s">
        <v>122</v>
      </c>
      <c r="AU159" s="234" t="s">
        <v>88</v>
      </c>
      <c r="AY159" s="16" t="s">
        <v>120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6" t="s">
        <v>86</v>
      </c>
      <c r="BK159" s="235">
        <f>ROUND(I159*H159,2)</f>
        <v>0</v>
      </c>
      <c r="BL159" s="16" t="s">
        <v>126</v>
      </c>
      <c r="BM159" s="234" t="s">
        <v>349</v>
      </c>
    </row>
    <row r="160" s="1" customFormat="1" ht="16.5" customHeight="1">
      <c r="B160" s="37"/>
      <c r="C160" s="260" t="s">
        <v>7</v>
      </c>
      <c r="D160" s="260" t="s">
        <v>214</v>
      </c>
      <c r="E160" s="261" t="s">
        <v>350</v>
      </c>
      <c r="F160" s="262" t="s">
        <v>351</v>
      </c>
      <c r="G160" s="263" t="s">
        <v>336</v>
      </c>
      <c r="H160" s="264">
        <v>9</v>
      </c>
      <c r="I160" s="265"/>
      <c r="J160" s="266">
        <f>ROUND(I160*H160,2)</f>
        <v>0</v>
      </c>
      <c r="K160" s="262" t="s">
        <v>131</v>
      </c>
      <c r="L160" s="267"/>
      <c r="M160" s="268" t="s">
        <v>1</v>
      </c>
      <c r="N160" s="269" t="s">
        <v>43</v>
      </c>
      <c r="O160" s="85"/>
      <c r="P160" s="232">
        <f>O160*H160</f>
        <v>0</v>
      </c>
      <c r="Q160" s="232">
        <v>0.0058999999999999999</v>
      </c>
      <c r="R160" s="232">
        <f>Q160*H160</f>
        <v>0.053100000000000001</v>
      </c>
      <c r="S160" s="232">
        <v>0</v>
      </c>
      <c r="T160" s="233">
        <f>S160*H160</f>
        <v>0</v>
      </c>
      <c r="AR160" s="234" t="s">
        <v>159</v>
      </c>
      <c r="AT160" s="234" t="s">
        <v>214</v>
      </c>
      <c r="AU160" s="234" t="s">
        <v>88</v>
      </c>
      <c r="AY160" s="16" t="s">
        <v>120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86</v>
      </c>
      <c r="BK160" s="235">
        <f>ROUND(I160*H160,2)</f>
        <v>0</v>
      </c>
      <c r="BL160" s="16" t="s">
        <v>126</v>
      </c>
      <c r="BM160" s="234" t="s">
        <v>352</v>
      </c>
    </row>
    <row r="161" s="11" customFormat="1" ht="22.8" customHeight="1">
      <c r="B161" s="207"/>
      <c r="C161" s="208"/>
      <c r="D161" s="209" t="s">
        <v>77</v>
      </c>
      <c r="E161" s="221" t="s">
        <v>88</v>
      </c>
      <c r="F161" s="221" t="s">
        <v>353</v>
      </c>
      <c r="G161" s="208"/>
      <c r="H161" s="208"/>
      <c r="I161" s="211"/>
      <c r="J161" s="222">
        <f>BK161</f>
        <v>0</v>
      </c>
      <c r="K161" s="208"/>
      <c r="L161" s="213"/>
      <c r="M161" s="214"/>
      <c r="N161" s="215"/>
      <c r="O161" s="215"/>
      <c r="P161" s="216">
        <f>SUM(P162:P163)</f>
        <v>0</v>
      </c>
      <c r="Q161" s="215"/>
      <c r="R161" s="216">
        <f>SUM(R162:R163)</f>
        <v>5.5339200000000002</v>
      </c>
      <c r="S161" s="215"/>
      <c r="T161" s="217">
        <f>SUM(T162:T163)</f>
        <v>0</v>
      </c>
      <c r="AR161" s="218" t="s">
        <v>86</v>
      </c>
      <c r="AT161" s="219" t="s">
        <v>77</v>
      </c>
      <c r="AU161" s="219" t="s">
        <v>86</v>
      </c>
      <c r="AY161" s="218" t="s">
        <v>120</v>
      </c>
      <c r="BK161" s="220">
        <f>SUM(BK162:BK163)</f>
        <v>0</v>
      </c>
    </row>
    <row r="162" s="1" customFormat="1" ht="60" customHeight="1">
      <c r="B162" s="37"/>
      <c r="C162" s="223" t="s">
        <v>234</v>
      </c>
      <c r="D162" s="223" t="s">
        <v>122</v>
      </c>
      <c r="E162" s="224" t="s">
        <v>354</v>
      </c>
      <c r="F162" s="225" t="s">
        <v>355</v>
      </c>
      <c r="G162" s="226" t="s">
        <v>210</v>
      </c>
      <c r="H162" s="227">
        <v>24</v>
      </c>
      <c r="I162" s="228"/>
      <c r="J162" s="229">
        <f>ROUND(I162*H162,2)</f>
        <v>0</v>
      </c>
      <c r="K162" s="225" t="s">
        <v>131</v>
      </c>
      <c r="L162" s="42"/>
      <c r="M162" s="230" t="s">
        <v>1</v>
      </c>
      <c r="N162" s="231" t="s">
        <v>43</v>
      </c>
      <c r="O162" s="85"/>
      <c r="P162" s="232">
        <f>O162*H162</f>
        <v>0</v>
      </c>
      <c r="Q162" s="232">
        <v>0.23058000000000001</v>
      </c>
      <c r="R162" s="232">
        <f>Q162*H162</f>
        <v>5.5339200000000002</v>
      </c>
      <c r="S162" s="232">
        <v>0</v>
      </c>
      <c r="T162" s="233">
        <f>S162*H162</f>
        <v>0</v>
      </c>
      <c r="AR162" s="234" t="s">
        <v>126</v>
      </c>
      <c r="AT162" s="234" t="s">
        <v>122</v>
      </c>
      <c r="AU162" s="234" t="s">
        <v>88</v>
      </c>
      <c r="AY162" s="16" t="s">
        <v>120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6" t="s">
        <v>86</v>
      </c>
      <c r="BK162" s="235">
        <f>ROUND(I162*H162,2)</f>
        <v>0</v>
      </c>
      <c r="BL162" s="16" t="s">
        <v>126</v>
      </c>
      <c r="BM162" s="234" t="s">
        <v>356</v>
      </c>
    </row>
    <row r="163" s="12" customFormat="1">
      <c r="B163" s="236"/>
      <c r="C163" s="237"/>
      <c r="D163" s="238" t="s">
        <v>150</v>
      </c>
      <c r="E163" s="239" t="s">
        <v>1</v>
      </c>
      <c r="F163" s="240" t="s">
        <v>357</v>
      </c>
      <c r="G163" s="237"/>
      <c r="H163" s="241">
        <v>24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150</v>
      </c>
      <c r="AU163" s="247" t="s">
        <v>88</v>
      </c>
      <c r="AV163" s="12" t="s">
        <v>88</v>
      </c>
      <c r="AW163" s="12" t="s">
        <v>34</v>
      </c>
      <c r="AX163" s="12" t="s">
        <v>86</v>
      </c>
      <c r="AY163" s="247" t="s">
        <v>120</v>
      </c>
    </row>
    <row r="164" s="11" customFormat="1" ht="22.8" customHeight="1">
      <c r="B164" s="207"/>
      <c r="C164" s="208"/>
      <c r="D164" s="209" t="s">
        <v>77</v>
      </c>
      <c r="E164" s="221" t="s">
        <v>126</v>
      </c>
      <c r="F164" s="221" t="s">
        <v>164</v>
      </c>
      <c r="G164" s="208"/>
      <c r="H164" s="208"/>
      <c r="I164" s="211"/>
      <c r="J164" s="222">
        <f>BK164</f>
        <v>0</v>
      </c>
      <c r="K164" s="208"/>
      <c r="L164" s="213"/>
      <c r="M164" s="214"/>
      <c r="N164" s="215"/>
      <c r="O164" s="215"/>
      <c r="P164" s="216">
        <f>SUM(P165:P170)</f>
        <v>0</v>
      </c>
      <c r="Q164" s="215"/>
      <c r="R164" s="216">
        <f>SUM(R165:R170)</f>
        <v>74.466674999999995</v>
      </c>
      <c r="S164" s="215"/>
      <c r="T164" s="217">
        <f>SUM(T165:T170)</f>
        <v>0</v>
      </c>
      <c r="AR164" s="218" t="s">
        <v>86</v>
      </c>
      <c r="AT164" s="219" t="s">
        <v>77</v>
      </c>
      <c r="AU164" s="219" t="s">
        <v>86</v>
      </c>
      <c r="AY164" s="218" t="s">
        <v>120</v>
      </c>
      <c r="BK164" s="220">
        <f>SUM(BK165:BK170)</f>
        <v>0</v>
      </c>
    </row>
    <row r="165" s="1" customFormat="1" ht="36" customHeight="1">
      <c r="B165" s="37"/>
      <c r="C165" s="223" t="s">
        <v>238</v>
      </c>
      <c r="D165" s="223" t="s">
        <v>122</v>
      </c>
      <c r="E165" s="224" t="s">
        <v>171</v>
      </c>
      <c r="F165" s="225" t="s">
        <v>172</v>
      </c>
      <c r="G165" s="226" t="s">
        <v>125</v>
      </c>
      <c r="H165" s="227">
        <v>33.75</v>
      </c>
      <c r="I165" s="228"/>
      <c r="J165" s="229">
        <f>ROUND(I165*H165,2)</f>
        <v>0</v>
      </c>
      <c r="K165" s="225" t="s">
        <v>131</v>
      </c>
      <c r="L165" s="42"/>
      <c r="M165" s="230" t="s">
        <v>1</v>
      </c>
      <c r="N165" s="231" t="s">
        <v>43</v>
      </c>
      <c r="O165" s="85"/>
      <c r="P165" s="232">
        <f>O165*H165</f>
        <v>0</v>
      </c>
      <c r="Q165" s="232">
        <v>2.2050000000000001</v>
      </c>
      <c r="R165" s="232">
        <f>Q165*H165</f>
        <v>74.418750000000003</v>
      </c>
      <c r="S165" s="232">
        <v>0</v>
      </c>
      <c r="T165" s="233">
        <f>S165*H165</f>
        <v>0</v>
      </c>
      <c r="AR165" s="234" t="s">
        <v>126</v>
      </c>
      <c r="AT165" s="234" t="s">
        <v>122</v>
      </c>
      <c r="AU165" s="234" t="s">
        <v>88</v>
      </c>
      <c r="AY165" s="16" t="s">
        <v>120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86</v>
      </c>
      <c r="BK165" s="235">
        <f>ROUND(I165*H165,2)</f>
        <v>0</v>
      </c>
      <c r="BL165" s="16" t="s">
        <v>126</v>
      </c>
      <c r="BM165" s="234" t="s">
        <v>358</v>
      </c>
    </row>
    <row r="166" s="1" customFormat="1">
      <c r="B166" s="37"/>
      <c r="C166" s="38"/>
      <c r="D166" s="238" t="s">
        <v>174</v>
      </c>
      <c r="E166" s="38"/>
      <c r="F166" s="258" t="s">
        <v>175</v>
      </c>
      <c r="G166" s="38"/>
      <c r="H166" s="38"/>
      <c r="I166" s="138"/>
      <c r="J166" s="38"/>
      <c r="K166" s="38"/>
      <c r="L166" s="42"/>
      <c r="M166" s="259"/>
      <c r="N166" s="85"/>
      <c r="O166" s="85"/>
      <c r="P166" s="85"/>
      <c r="Q166" s="85"/>
      <c r="R166" s="85"/>
      <c r="S166" s="85"/>
      <c r="T166" s="86"/>
      <c r="AT166" s="16" t="s">
        <v>174</v>
      </c>
      <c r="AU166" s="16" t="s">
        <v>88</v>
      </c>
    </row>
    <row r="167" s="12" customFormat="1">
      <c r="B167" s="236"/>
      <c r="C167" s="237"/>
      <c r="D167" s="238" t="s">
        <v>150</v>
      </c>
      <c r="E167" s="239" t="s">
        <v>1</v>
      </c>
      <c r="F167" s="240" t="s">
        <v>359</v>
      </c>
      <c r="G167" s="237"/>
      <c r="H167" s="241">
        <v>33.75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150</v>
      </c>
      <c r="AU167" s="247" t="s">
        <v>88</v>
      </c>
      <c r="AV167" s="12" t="s">
        <v>88</v>
      </c>
      <c r="AW167" s="12" t="s">
        <v>34</v>
      </c>
      <c r="AX167" s="12" t="s">
        <v>86</v>
      </c>
      <c r="AY167" s="247" t="s">
        <v>120</v>
      </c>
    </row>
    <row r="168" s="1" customFormat="1" ht="48" customHeight="1">
      <c r="B168" s="37"/>
      <c r="C168" s="223" t="s">
        <v>242</v>
      </c>
      <c r="D168" s="223" t="s">
        <v>122</v>
      </c>
      <c r="E168" s="224" t="s">
        <v>360</v>
      </c>
      <c r="F168" s="225" t="s">
        <v>361</v>
      </c>
      <c r="G168" s="226" t="s">
        <v>155</v>
      </c>
      <c r="H168" s="227">
        <v>67.5</v>
      </c>
      <c r="I168" s="228"/>
      <c r="J168" s="229">
        <f>ROUND(I168*H168,2)</f>
        <v>0</v>
      </c>
      <c r="K168" s="225" t="s">
        <v>131</v>
      </c>
      <c r="L168" s="42"/>
      <c r="M168" s="230" t="s">
        <v>1</v>
      </c>
      <c r="N168" s="231" t="s">
        <v>43</v>
      </c>
      <c r="O168" s="85"/>
      <c r="P168" s="232">
        <f>O168*H168</f>
        <v>0</v>
      </c>
      <c r="Q168" s="232">
        <v>0.00021000000000000001</v>
      </c>
      <c r="R168" s="232">
        <f>Q168*H168</f>
        <v>0.014175</v>
      </c>
      <c r="S168" s="232">
        <v>0</v>
      </c>
      <c r="T168" s="233">
        <f>S168*H168</f>
        <v>0</v>
      </c>
      <c r="AR168" s="234" t="s">
        <v>126</v>
      </c>
      <c r="AT168" s="234" t="s">
        <v>122</v>
      </c>
      <c r="AU168" s="234" t="s">
        <v>88</v>
      </c>
      <c r="AY168" s="16" t="s">
        <v>120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86</v>
      </c>
      <c r="BK168" s="235">
        <f>ROUND(I168*H168,2)</f>
        <v>0</v>
      </c>
      <c r="BL168" s="16" t="s">
        <v>126</v>
      </c>
      <c r="BM168" s="234" t="s">
        <v>362</v>
      </c>
    </row>
    <row r="169" s="12" customFormat="1">
      <c r="B169" s="236"/>
      <c r="C169" s="237"/>
      <c r="D169" s="238" t="s">
        <v>150</v>
      </c>
      <c r="E169" s="239" t="s">
        <v>1</v>
      </c>
      <c r="F169" s="240" t="s">
        <v>363</v>
      </c>
      <c r="G169" s="237"/>
      <c r="H169" s="241">
        <v>67.5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150</v>
      </c>
      <c r="AU169" s="247" t="s">
        <v>88</v>
      </c>
      <c r="AV169" s="12" t="s">
        <v>88</v>
      </c>
      <c r="AW169" s="12" t="s">
        <v>34</v>
      </c>
      <c r="AX169" s="12" t="s">
        <v>86</v>
      </c>
      <c r="AY169" s="247" t="s">
        <v>120</v>
      </c>
    </row>
    <row r="170" s="1" customFormat="1" ht="24" customHeight="1">
      <c r="B170" s="37"/>
      <c r="C170" s="260" t="s">
        <v>248</v>
      </c>
      <c r="D170" s="260" t="s">
        <v>214</v>
      </c>
      <c r="E170" s="261" t="s">
        <v>364</v>
      </c>
      <c r="F170" s="262" t="s">
        <v>365</v>
      </c>
      <c r="G170" s="263" t="s">
        <v>155</v>
      </c>
      <c r="H170" s="264">
        <v>67.5</v>
      </c>
      <c r="I170" s="265"/>
      <c r="J170" s="266">
        <f>ROUND(I170*H170,2)</f>
        <v>0</v>
      </c>
      <c r="K170" s="262" t="s">
        <v>131</v>
      </c>
      <c r="L170" s="267"/>
      <c r="M170" s="268" t="s">
        <v>1</v>
      </c>
      <c r="N170" s="269" t="s">
        <v>43</v>
      </c>
      <c r="O170" s="85"/>
      <c r="P170" s="232">
        <f>O170*H170</f>
        <v>0</v>
      </c>
      <c r="Q170" s="232">
        <v>0.00050000000000000001</v>
      </c>
      <c r="R170" s="232">
        <f>Q170*H170</f>
        <v>0.033750000000000002</v>
      </c>
      <c r="S170" s="232">
        <v>0</v>
      </c>
      <c r="T170" s="233">
        <f>S170*H170</f>
        <v>0</v>
      </c>
      <c r="AR170" s="234" t="s">
        <v>159</v>
      </c>
      <c r="AT170" s="234" t="s">
        <v>214</v>
      </c>
      <c r="AU170" s="234" t="s">
        <v>88</v>
      </c>
      <c r="AY170" s="16" t="s">
        <v>120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86</v>
      </c>
      <c r="BK170" s="235">
        <f>ROUND(I170*H170,2)</f>
        <v>0</v>
      </c>
      <c r="BL170" s="16" t="s">
        <v>126</v>
      </c>
      <c r="BM170" s="234" t="s">
        <v>366</v>
      </c>
    </row>
    <row r="171" s="11" customFormat="1" ht="25.92" customHeight="1">
      <c r="B171" s="207"/>
      <c r="C171" s="208"/>
      <c r="D171" s="209" t="s">
        <v>77</v>
      </c>
      <c r="E171" s="210" t="s">
        <v>218</v>
      </c>
      <c r="F171" s="210" t="s">
        <v>219</v>
      </c>
      <c r="G171" s="208"/>
      <c r="H171" s="208"/>
      <c r="I171" s="211"/>
      <c r="J171" s="212">
        <f>BK171</f>
        <v>0</v>
      </c>
      <c r="K171" s="208"/>
      <c r="L171" s="213"/>
      <c r="M171" s="214"/>
      <c r="N171" s="215"/>
      <c r="O171" s="215"/>
      <c r="P171" s="216">
        <f>SUM(P172:P183)</f>
        <v>0</v>
      </c>
      <c r="Q171" s="215"/>
      <c r="R171" s="216">
        <f>SUM(R172:R183)</f>
        <v>0</v>
      </c>
      <c r="S171" s="215"/>
      <c r="T171" s="217">
        <f>SUM(T172:T183)</f>
        <v>0</v>
      </c>
      <c r="AR171" s="218" t="s">
        <v>126</v>
      </c>
      <c r="AT171" s="219" t="s">
        <v>77</v>
      </c>
      <c r="AU171" s="219" t="s">
        <v>78</v>
      </c>
      <c r="AY171" s="218" t="s">
        <v>120</v>
      </c>
      <c r="BK171" s="220">
        <f>SUM(BK172:BK183)</f>
        <v>0</v>
      </c>
    </row>
    <row r="172" s="1" customFormat="1" ht="16.5" customHeight="1">
      <c r="B172" s="37"/>
      <c r="C172" s="223" t="s">
        <v>252</v>
      </c>
      <c r="D172" s="223" t="s">
        <v>122</v>
      </c>
      <c r="E172" s="224" t="s">
        <v>221</v>
      </c>
      <c r="F172" s="225" t="s">
        <v>222</v>
      </c>
      <c r="G172" s="226" t="s">
        <v>223</v>
      </c>
      <c r="H172" s="227">
        <v>0.5</v>
      </c>
      <c r="I172" s="228"/>
      <c r="J172" s="229">
        <f>ROUND(I172*H172,2)</f>
        <v>0</v>
      </c>
      <c r="K172" s="225" t="s">
        <v>1</v>
      </c>
      <c r="L172" s="42"/>
      <c r="M172" s="230" t="s">
        <v>1</v>
      </c>
      <c r="N172" s="231" t="s">
        <v>43</v>
      </c>
      <c r="O172" s="85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AR172" s="234" t="s">
        <v>224</v>
      </c>
      <c r="AT172" s="234" t="s">
        <v>122</v>
      </c>
      <c r="AU172" s="234" t="s">
        <v>86</v>
      </c>
      <c r="AY172" s="16" t="s">
        <v>120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86</v>
      </c>
      <c r="BK172" s="235">
        <f>ROUND(I172*H172,2)</f>
        <v>0</v>
      </c>
      <c r="BL172" s="16" t="s">
        <v>224</v>
      </c>
      <c r="BM172" s="234" t="s">
        <v>367</v>
      </c>
    </row>
    <row r="173" s="1" customFormat="1">
      <c r="B173" s="37"/>
      <c r="C173" s="38"/>
      <c r="D173" s="238" t="s">
        <v>174</v>
      </c>
      <c r="E173" s="38"/>
      <c r="F173" s="258" t="s">
        <v>226</v>
      </c>
      <c r="G173" s="38"/>
      <c r="H173" s="38"/>
      <c r="I173" s="138"/>
      <c r="J173" s="38"/>
      <c r="K173" s="38"/>
      <c r="L173" s="42"/>
      <c r="M173" s="259"/>
      <c r="N173" s="85"/>
      <c r="O173" s="85"/>
      <c r="P173" s="85"/>
      <c r="Q173" s="85"/>
      <c r="R173" s="85"/>
      <c r="S173" s="85"/>
      <c r="T173" s="86"/>
      <c r="AT173" s="16" t="s">
        <v>174</v>
      </c>
      <c r="AU173" s="16" t="s">
        <v>86</v>
      </c>
    </row>
    <row r="174" s="1" customFormat="1" ht="36" customHeight="1">
      <c r="B174" s="37"/>
      <c r="C174" s="223" t="s">
        <v>256</v>
      </c>
      <c r="D174" s="223" t="s">
        <v>122</v>
      </c>
      <c r="E174" s="224" t="s">
        <v>257</v>
      </c>
      <c r="F174" s="225" t="s">
        <v>258</v>
      </c>
      <c r="G174" s="226" t="s">
        <v>223</v>
      </c>
      <c r="H174" s="227">
        <v>0.5</v>
      </c>
      <c r="I174" s="228"/>
      <c r="J174" s="229">
        <f>ROUND(I174*H174,2)</f>
        <v>0</v>
      </c>
      <c r="K174" s="225" t="s">
        <v>1</v>
      </c>
      <c r="L174" s="42"/>
      <c r="M174" s="230" t="s">
        <v>1</v>
      </c>
      <c r="N174" s="231" t="s">
        <v>43</v>
      </c>
      <c r="O174" s="85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224</v>
      </c>
      <c r="AT174" s="234" t="s">
        <v>122</v>
      </c>
      <c r="AU174" s="234" t="s">
        <v>86</v>
      </c>
      <c r="AY174" s="16" t="s">
        <v>120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6" t="s">
        <v>86</v>
      </c>
      <c r="BK174" s="235">
        <f>ROUND(I174*H174,2)</f>
        <v>0</v>
      </c>
      <c r="BL174" s="16" t="s">
        <v>224</v>
      </c>
      <c r="BM174" s="234" t="s">
        <v>368</v>
      </c>
    </row>
    <row r="175" s="1" customFormat="1" ht="16.5" customHeight="1">
      <c r="B175" s="37"/>
      <c r="C175" s="223" t="s">
        <v>260</v>
      </c>
      <c r="D175" s="223" t="s">
        <v>122</v>
      </c>
      <c r="E175" s="224" t="s">
        <v>231</v>
      </c>
      <c r="F175" s="225" t="s">
        <v>232</v>
      </c>
      <c r="G175" s="226" t="s">
        <v>223</v>
      </c>
      <c r="H175" s="227">
        <v>0.5</v>
      </c>
      <c r="I175" s="228"/>
      <c r="J175" s="229">
        <f>ROUND(I175*H175,2)</f>
        <v>0</v>
      </c>
      <c r="K175" s="225" t="s">
        <v>1</v>
      </c>
      <c r="L175" s="42"/>
      <c r="M175" s="230" t="s">
        <v>1</v>
      </c>
      <c r="N175" s="231" t="s">
        <v>43</v>
      </c>
      <c r="O175" s="85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AR175" s="234" t="s">
        <v>224</v>
      </c>
      <c r="AT175" s="234" t="s">
        <v>122</v>
      </c>
      <c r="AU175" s="234" t="s">
        <v>86</v>
      </c>
      <c r="AY175" s="16" t="s">
        <v>120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6" t="s">
        <v>86</v>
      </c>
      <c r="BK175" s="235">
        <f>ROUND(I175*H175,2)</f>
        <v>0</v>
      </c>
      <c r="BL175" s="16" t="s">
        <v>224</v>
      </c>
      <c r="BM175" s="234" t="s">
        <v>369</v>
      </c>
    </row>
    <row r="176" s="1" customFormat="1" ht="24" customHeight="1">
      <c r="B176" s="37"/>
      <c r="C176" s="223" t="s">
        <v>264</v>
      </c>
      <c r="D176" s="223" t="s">
        <v>122</v>
      </c>
      <c r="E176" s="224" t="s">
        <v>235</v>
      </c>
      <c r="F176" s="225" t="s">
        <v>236</v>
      </c>
      <c r="G176" s="226" t="s">
        <v>223</v>
      </c>
      <c r="H176" s="227">
        <v>0.5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43</v>
      </c>
      <c r="O176" s="85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224</v>
      </c>
      <c r="AT176" s="234" t="s">
        <v>122</v>
      </c>
      <c r="AU176" s="234" t="s">
        <v>86</v>
      </c>
      <c r="AY176" s="16" t="s">
        <v>120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86</v>
      </c>
      <c r="BK176" s="235">
        <f>ROUND(I176*H176,2)</f>
        <v>0</v>
      </c>
      <c r="BL176" s="16" t="s">
        <v>224</v>
      </c>
      <c r="BM176" s="234" t="s">
        <v>370</v>
      </c>
    </row>
    <row r="177" s="1" customFormat="1" ht="24" customHeight="1">
      <c r="B177" s="37"/>
      <c r="C177" s="223" t="s">
        <v>371</v>
      </c>
      <c r="D177" s="223" t="s">
        <v>122</v>
      </c>
      <c r="E177" s="224" t="s">
        <v>239</v>
      </c>
      <c r="F177" s="225" t="s">
        <v>240</v>
      </c>
      <c r="G177" s="226" t="s">
        <v>223</v>
      </c>
      <c r="H177" s="227">
        <v>0.5</v>
      </c>
      <c r="I177" s="228"/>
      <c r="J177" s="229">
        <f>ROUND(I177*H177,2)</f>
        <v>0</v>
      </c>
      <c r="K177" s="225" t="s">
        <v>1</v>
      </c>
      <c r="L177" s="42"/>
      <c r="M177" s="230" t="s">
        <v>1</v>
      </c>
      <c r="N177" s="231" t="s">
        <v>43</v>
      </c>
      <c r="O177" s="85"/>
      <c r="P177" s="232">
        <f>O177*H177</f>
        <v>0</v>
      </c>
      <c r="Q177" s="232">
        <v>0</v>
      </c>
      <c r="R177" s="232">
        <f>Q177*H177</f>
        <v>0</v>
      </c>
      <c r="S177" s="232">
        <v>0</v>
      </c>
      <c r="T177" s="233">
        <f>S177*H177</f>
        <v>0</v>
      </c>
      <c r="AR177" s="234" t="s">
        <v>224</v>
      </c>
      <c r="AT177" s="234" t="s">
        <v>122</v>
      </c>
      <c r="AU177" s="234" t="s">
        <v>86</v>
      </c>
      <c r="AY177" s="16" t="s">
        <v>120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6" t="s">
        <v>86</v>
      </c>
      <c r="BK177" s="235">
        <f>ROUND(I177*H177,2)</f>
        <v>0</v>
      </c>
      <c r="BL177" s="16" t="s">
        <v>224</v>
      </c>
      <c r="BM177" s="234" t="s">
        <v>372</v>
      </c>
    </row>
    <row r="178" s="1" customFormat="1" ht="36" customHeight="1">
      <c r="B178" s="37"/>
      <c r="C178" s="223" t="s">
        <v>373</v>
      </c>
      <c r="D178" s="223" t="s">
        <v>122</v>
      </c>
      <c r="E178" s="224" t="s">
        <v>243</v>
      </c>
      <c r="F178" s="225" t="s">
        <v>244</v>
      </c>
      <c r="G178" s="226" t="s">
        <v>245</v>
      </c>
      <c r="H178" s="227">
        <v>1</v>
      </c>
      <c r="I178" s="228"/>
      <c r="J178" s="229">
        <f>ROUND(I178*H178,2)</f>
        <v>0</v>
      </c>
      <c r="K178" s="225" t="s">
        <v>1</v>
      </c>
      <c r="L178" s="42"/>
      <c r="M178" s="230" t="s">
        <v>1</v>
      </c>
      <c r="N178" s="231" t="s">
        <v>43</v>
      </c>
      <c r="O178" s="85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AR178" s="234" t="s">
        <v>224</v>
      </c>
      <c r="AT178" s="234" t="s">
        <v>122</v>
      </c>
      <c r="AU178" s="234" t="s">
        <v>86</v>
      </c>
      <c r="AY178" s="16" t="s">
        <v>120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6" t="s">
        <v>86</v>
      </c>
      <c r="BK178" s="235">
        <f>ROUND(I178*H178,2)</f>
        <v>0</v>
      </c>
      <c r="BL178" s="16" t="s">
        <v>224</v>
      </c>
      <c r="BM178" s="234" t="s">
        <v>374</v>
      </c>
    </row>
    <row r="179" s="12" customFormat="1">
      <c r="B179" s="236"/>
      <c r="C179" s="237"/>
      <c r="D179" s="238" t="s">
        <v>150</v>
      </c>
      <c r="E179" s="239" t="s">
        <v>1</v>
      </c>
      <c r="F179" s="240" t="s">
        <v>247</v>
      </c>
      <c r="G179" s="237"/>
      <c r="H179" s="241">
        <v>1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150</v>
      </c>
      <c r="AU179" s="247" t="s">
        <v>86</v>
      </c>
      <c r="AV179" s="12" t="s">
        <v>88</v>
      </c>
      <c r="AW179" s="12" t="s">
        <v>34</v>
      </c>
      <c r="AX179" s="12" t="s">
        <v>86</v>
      </c>
      <c r="AY179" s="247" t="s">
        <v>120</v>
      </c>
    </row>
    <row r="180" s="1" customFormat="1" ht="24" customHeight="1">
      <c r="B180" s="37"/>
      <c r="C180" s="223" t="s">
        <v>375</v>
      </c>
      <c r="D180" s="223" t="s">
        <v>122</v>
      </c>
      <c r="E180" s="224" t="s">
        <v>376</v>
      </c>
      <c r="F180" s="225" t="s">
        <v>377</v>
      </c>
      <c r="G180" s="226" t="s">
        <v>155</v>
      </c>
      <c r="H180" s="227">
        <v>99</v>
      </c>
      <c r="I180" s="228"/>
      <c r="J180" s="229">
        <f>ROUND(I180*H180,2)</f>
        <v>0</v>
      </c>
      <c r="K180" s="225" t="s">
        <v>1</v>
      </c>
      <c r="L180" s="42"/>
      <c r="M180" s="230" t="s">
        <v>1</v>
      </c>
      <c r="N180" s="231" t="s">
        <v>43</v>
      </c>
      <c r="O180" s="85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AR180" s="234" t="s">
        <v>224</v>
      </c>
      <c r="AT180" s="234" t="s">
        <v>122</v>
      </c>
      <c r="AU180" s="234" t="s">
        <v>86</v>
      </c>
      <c r="AY180" s="16" t="s">
        <v>120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6" t="s">
        <v>86</v>
      </c>
      <c r="BK180" s="235">
        <f>ROUND(I180*H180,2)</f>
        <v>0</v>
      </c>
      <c r="BL180" s="16" t="s">
        <v>224</v>
      </c>
      <c r="BM180" s="234" t="s">
        <v>378</v>
      </c>
    </row>
    <row r="181" s="12" customFormat="1">
      <c r="B181" s="236"/>
      <c r="C181" s="237"/>
      <c r="D181" s="238" t="s">
        <v>150</v>
      </c>
      <c r="E181" s="239" t="s">
        <v>1</v>
      </c>
      <c r="F181" s="240" t="s">
        <v>379</v>
      </c>
      <c r="G181" s="237"/>
      <c r="H181" s="241">
        <v>99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150</v>
      </c>
      <c r="AU181" s="247" t="s">
        <v>86</v>
      </c>
      <c r="AV181" s="12" t="s">
        <v>88</v>
      </c>
      <c r="AW181" s="12" t="s">
        <v>34</v>
      </c>
      <c r="AX181" s="12" t="s">
        <v>86</v>
      </c>
      <c r="AY181" s="247" t="s">
        <v>120</v>
      </c>
    </row>
    <row r="182" s="1" customFormat="1" ht="24" customHeight="1">
      <c r="B182" s="37"/>
      <c r="C182" s="223" t="s">
        <v>380</v>
      </c>
      <c r="D182" s="223" t="s">
        <v>122</v>
      </c>
      <c r="E182" s="224" t="s">
        <v>249</v>
      </c>
      <c r="F182" s="225" t="s">
        <v>250</v>
      </c>
      <c r="G182" s="226" t="s">
        <v>223</v>
      </c>
      <c r="H182" s="227">
        <v>0.5</v>
      </c>
      <c r="I182" s="228"/>
      <c r="J182" s="229">
        <f>ROUND(I182*H182,2)</f>
        <v>0</v>
      </c>
      <c r="K182" s="225" t="s">
        <v>1</v>
      </c>
      <c r="L182" s="42"/>
      <c r="M182" s="230" t="s">
        <v>1</v>
      </c>
      <c r="N182" s="231" t="s">
        <v>43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AR182" s="234" t="s">
        <v>224</v>
      </c>
      <c r="AT182" s="234" t="s">
        <v>122</v>
      </c>
      <c r="AU182" s="234" t="s">
        <v>86</v>
      </c>
      <c r="AY182" s="16" t="s">
        <v>120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86</v>
      </c>
      <c r="BK182" s="235">
        <f>ROUND(I182*H182,2)</f>
        <v>0</v>
      </c>
      <c r="BL182" s="16" t="s">
        <v>224</v>
      </c>
      <c r="BM182" s="234" t="s">
        <v>381</v>
      </c>
    </row>
    <row r="183" s="1" customFormat="1" ht="24" customHeight="1">
      <c r="B183" s="37"/>
      <c r="C183" s="223" t="s">
        <v>382</v>
      </c>
      <c r="D183" s="223" t="s">
        <v>122</v>
      </c>
      <c r="E183" s="224" t="s">
        <v>253</v>
      </c>
      <c r="F183" s="225" t="s">
        <v>254</v>
      </c>
      <c r="G183" s="226" t="s">
        <v>223</v>
      </c>
      <c r="H183" s="227">
        <v>0.5</v>
      </c>
      <c r="I183" s="228"/>
      <c r="J183" s="229">
        <f>ROUND(I183*H183,2)</f>
        <v>0</v>
      </c>
      <c r="K183" s="225" t="s">
        <v>1</v>
      </c>
      <c r="L183" s="42"/>
      <c r="M183" s="284" t="s">
        <v>1</v>
      </c>
      <c r="N183" s="285" t="s">
        <v>43</v>
      </c>
      <c r="O183" s="271"/>
      <c r="P183" s="286">
        <f>O183*H183</f>
        <v>0</v>
      </c>
      <c r="Q183" s="286">
        <v>0</v>
      </c>
      <c r="R183" s="286">
        <f>Q183*H183</f>
        <v>0</v>
      </c>
      <c r="S183" s="286">
        <v>0</v>
      </c>
      <c r="T183" s="287">
        <f>S183*H183</f>
        <v>0</v>
      </c>
      <c r="AR183" s="234" t="s">
        <v>224</v>
      </c>
      <c r="AT183" s="234" t="s">
        <v>122</v>
      </c>
      <c r="AU183" s="234" t="s">
        <v>86</v>
      </c>
      <c r="AY183" s="16" t="s">
        <v>120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6" t="s">
        <v>86</v>
      </c>
      <c r="BK183" s="235">
        <f>ROUND(I183*H183,2)</f>
        <v>0</v>
      </c>
      <c r="BL183" s="16" t="s">
        <v>224</v>
      </c>
      <c r="BM183" s="234" t="s">
        <v>383</v>
      </c>
    </row>
    <row r="184" s="1" customFormat="1" ht="6.96" customHeight="1">
      <c r="B184" s="60"/>
      <c r="C184" s="61"/>
      <c r="D184" s="61"/>
      <c r="E184" s="61"/>
      <c r="F184" s="61"/>
      <c r="G184" s="61"/>
      <c r="H184" s="61"/>
      <c r="I184" s="172"/>
      <c r="J184" s="61"/>
      <c r="K184" s="61"/>
      <c r="L184" s="42"/>
    </row>
  </sheetData>
  <sheetProtection sheet="1" autoFilter="0" formatColumns="0" formatRows="0" objects="1" scenarios="1" spinCount="100000" saltValue="Re4RNYzhcU3eP5Y3oXcO8SaghnvcGQHT5PLq2COxxi8PAv/5fORsPBJ+eO3qWTojiJRDY7FsSNeJVIB6quLzbw==" hashValue="4pTBhWMR7ueg7v4Iew4dBwjHZnRTHcX2BBONpC890PdDPh8ZRelkf7hHpu9FMnWEkyoM4brOTpwOrf7J33ok/A==" algorithmName="SHA-512" password="CC35"/>
  <autoFilter ref="C120:K18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2020-02-25T12:57:19Z</dcterms:created>
  <dcterms:modified xsi:type="dcterms:W3CDTF">2020-02-25T12:57:23Z</dcterms:modified>
</cp:coreProperties>
</file>